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0860" windowHeight="9120" tabRatio="739" activeTab="0"/>
  </bookViews>
  <sheets>
    <sheet name="INDIVIDUAL" sheetId="1" r:id="rId1"/>
    <sheet name="dados individual" sheetId="2" r:id="rId2"/>
    <sheet name="clubes e jogadores" sheetId="3" state="hidden" r:id="rId3"/>
  </sheets>
  <definedNames/>
  <calcPr fullCalcOnLoad="1"/>
</workbook>
</file>

<file path=xl/sharedStrings.xml><?xml version="1.0" encoding="utf-8"?>
<sst xmlns="http://schemas.openxmlformats.org/spreadsheetml/2006/main" count="157" uniqueCount="138">
  <si>
    <t>BOTONISTA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</si>
  <si>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</si>
  <si>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</si>
  <si>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</si>
  <si>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</si>
  <si>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</si>
  <si>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</si>
  <si>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</si>
  <si>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</si>
  <si>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</si>
  <si>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</si>
  <si>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</si>
  <si>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</si>
  <si>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</si>
  <si>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</si>
  <si>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</si>
  <si>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</si>
  <si>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</si>
  <si>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</si>
  <si>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</si>
  <si>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</si>
  <si>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</si>
  <si>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</si>
  <si>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TOTAL</t>
  </si>
  <si>
    <t>24º</t>
  </si>
  <si>
    <t>#</t>
  </si>
  <si>
    <t>#1º</t>
  </si>
  <si>
    <t>TOD</t>
  </si>
  <si>
    <t># 1º</t>
  </si>
  <si>
    <t>Diferença colocação acima</t>
  </si>
  <si>
    <t>Diferença p/ 1º colocado</t>
  </si>
  <si>
    <t>23º</t>
  </si>
  <si>
    <t>►</t>
  </si>
  <si>
    <t>▲</t>
  </si>
  <si>
    <t>▼</t>
  </si>
  <si>
    <t>1º Aberto</t>
  </si>
  <si>
    <t>2º Aberto</t>
  </si>
  <si>
    <t>INDIVIDUAL</t>
  </si>
  <si>
    <t>XV de Agosto (Socorro)</t>
  </si>
  <si>
    <t>3º Aberto</t>
  </si>
  <si>
    <t xml:space="preserve">PONTUAÇÃO </t>
  </si>
  <si>
    <t>4º Aberto</t>
  </si>
  <si>
    <t>SOCORRO</t>
  </si>
  <si>
    <t>AMERICANA</t>
  </si>
  <si>
    <t>SÉRGIO FILHO - FLA</t>
  </si>
  <si>
    <t>ISMAEL - CDB</t>
  </si>
  <si>
    <t>CARLOS - XV</t>
  </si>
  <si>
    <t>CRISTIANO - FLA</t>
  </si>
  <si>
    <t>BETO -CDB</t>
  </si>
  <si>
    <t>LEI - XV</t>
  </si>
  <si>
    <t>ADEMARZINHO -XV</t>
  </si>
  <si>
    <t xml:space="preserve">TCHAKA - BLR </t>
  </si>
  <si>
    <t>JOÃO PEDRO - BLR</t>
  </si>
  <si>
    <t>MÁRCIO COSTA - CDB</t>
  </si>
  <si>
    <t>ZÉ MÁRIO - BLR</t>
  </si>
  <si>
    <t>GUI MARCHESI - XV</t>
  </si>
  <si>
    <t>PIRIQUITO - BLR</t>
  </si>
  <si>
    <t>VINÍCIUS ANDREUCCI - XV</t>
  </si>
  <si>
    <t>DE ASSIS - CDB</t>
  </si>
  <si>
    <t>ANACLETO - XV</t>
  </si>
  <si>
    <t>CÉSAR NUNES - BLR</t>
  </si>
  <si>
    <t>AMAURI JR - XV</t>
  </si>
  <si>
    <t>WINSTON - XV</t>
  </si>
  <si>
    <t>PICACHU - XV</t>
  </si>
  <si>
    <t>ADLER - XV</t>
  </si>
  <si>
    <t>MARCELLO RINI - XV</t>
  </si>
  <si>
    <t>ROBSON MOTA - BLR</t>
  </si>
  <si>
    <t>ANDERSON GIANOTTI - BLR</t>
  </si>
  <si>
    <t>NARDY - CDB</t>
  </si>
  <si>
    <t>WILSON BENEVIDES - CDB</t>
  </si>
  <si>
    <t>Torneios disputados</t>
  </si>
  <si>
    <t>Bloco do 'R' (Itu)</t>
  </si>
  <si>
    <t>Flamengo (Americana)</t>
  </si>
  <si>
    <t>Clube do Botão (Campinas)</t>
  </si>
  <si>
    <t>CLUBES E JOGADORES</t>
  </si>
  <si>
    <t>HACKMANN - FLA</t>
  </si>
  <si>
    <t>GIL HACKMANN - FLA</t>
  </si>
  <si>
    <t xml:space="preserve">RAFAEL MELLO - BLR </t>
  </si>
  <si>
    <t>ANTONIO RIBEIRO - CDB</t>
  </si>
  <si>
    <t>JOÃO FELIPE - FLA</t>
  </si>
  <si>
    <t>CÉSAR REBECCA - CDB</t>
  </si>
  <si>
    <t>ENRICO - FLA</t>
  </si>
  <si>
    <t>FÁBIO JANUÁRIO - BLR</t>
  </si>
  <si>
    <t>JOÃO MAGRINI - CDB</t>
  </si>
  <si>
    <t>RENATO FERREIRA - FLA</t>
  </si>
  <si>
    <t>BAMBU - XV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</si>
  <si>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</si>
  <si>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</si>
  <si>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</si>
  <si>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</si>
  <si>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</si>
  <si>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</si>
  <si>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</si>
  <si>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</si>
  <si>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</si>
  <si>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</si>
  <si>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</si>
  <si>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</si>
  <si>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PTS</t>
  </si>
  <si>
    <t>Pontos</t>
  </si>
  <si>
    <t>LIGA DO INTERIOR - Ranking Individual 2010</t>
  </si>
  <si>
    <t>ATIENZA - ATB</t>
  </si>
  <si>
    <t>TCHAKA - BLR</t>
  </si>
  <si>
    <t>CELSO SILVA - FLA</t>
  </si>
  <si>
    <t>CRISTIANO - CFM</t>
  </si>
  <si>
    <t>BETO MAGRINI - CFM</t>
  </si>
  <si>
    <t>SÉRGIO FILHO - CFM</t>
  </si>
  <si>
    <t>JOÃO FELIPE - CFM</t>
  </si>
  <si>
    <t>MÁRCIO COSTA - BLR</t>
  </si>
  <si>
    <t>GESINI - ATB</t>
  </si>
  <si>
    <t>CELINHO SILVA - FLA</t>
  </si>
  <si>
    <t>ADRIANO - ATB</t>
  </si>
  <si>
    <t>DANIEL ROLDAN - BLR</t>
  </si>
  <si>
    <t>VINÍCIUS CAIÇARA - FLA</t>
  </si>
  <si>
    <t>GIULIANO - ATB</t>
  </si>
  <si>
    <t>CESAR - ATB</t>
  </si>
  <si>
    <t>EDY - ATB</t>
  </si>
  <si>
    <t>CHICO - ATB</t>
  </si>
  <si>
    <t>LEO - ATB</t>
  </si>
  <si>
    <t>ATIBAIA</t>
  </si>
  <si>
    <t>12 de setembro</t>
  </si>
  <si>
    <t>25 de julho</t>
  </si>
  <si>
    <t>RODOLFO - XV</t>
  </si>
  <si>
    <t>ADERMARZINHO - XV</t>
  </si>
  <si>
    <t>ZÉ GUSTAVO - XV</t>
  </si>
  <si>
    <t>KADU - XV</t>
  </si>
  <si>
    <t>ALCKIMIN - XV</t>
  </si>
  <si>
    <t>SPINELLI - BLR</t>
  </si>
  <si>
    <t>BENEVIDES - CDB</t>
  </si>
  <si>
    <t>HACKMMAN - FLA</t>
  </si>
  <si>
    <t>MÁRCIO STIPP - LP</t>
  </si>
  <si>
    <t>ARCOLINI - CDB</t>
  </si>
  <si>
    <t>RODRIGO CAETANO - LP</t>
  </si>
  <si>
    <t>ELDER GUIDOLIN - FLA</t>
  </si>
  <si>
    <t>MATEUS MANO - LP</t>
  </si>
  <si>
    <t>CHELIO - CDB</t>
  </si>
  <si>
    <t>MAURO F. - CDB</t>
  </si>
  <si>
    <t>NATAN - FLA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</si>
</sst>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;@"/>
    <numFmt numFmtId="165" formatCode="dd/mm/yy;@"/>
    <numFmt numFmtId="166" formatCode="[$-416]dddd\,\ d&quot; de &quot;mmmm&quot; de &quot;yyyy"/>
    <numFmt numFmtId="167" formatCode="d/m/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1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name val="Trebuchet MS"/>
      <family val="2"/>
    </font>
    <font>
      <b/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0"/>
    </font>
    <font>
      <b/>
      <sz val="12"/>
      <color indexed="17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1" fontId="11" fillId="24" borderId="1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38" fillId="24" borderId="0" xfId="0" applyFont="1" applyFill="1" applyBorder="1" applyAlignment="1" applyProtection="1">
      <alignment horizontal="center" vertical="center"/>
      <protection hidden="1" locked="0"/>
    </xf>
    <xf numFmtId="0" fontId="37" fillId="24" borderId="0" xfId="0" applyNumberFormat="1" applyFont="1" applyFill="1" applyBorder="1" applyAlignment="1">
      <alignment horizontal="center" vertical="center"/>
    </xf>
    <xf numFmtId="0" fontId="39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 applyProtection="1">
      <alignment horizontal="center" vertical="center"/>
      <protection hidden="1" locked="0"/>
    </xf>
    <xf numFmtId="0" fontId="37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9" fillId="2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24" borderId="0" xfId="50" applyFont="1" applyFill="1" applyBorder="1" applyAlignment="1">
      <alignment horizontal="center" vertical="center"/>
      <protection/>
    </xf>
    <xf numFmtId="0" fontId="3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wrapText="1"/>
    </xf>
    <xf numFmtId="0" fontId="40" fillId="24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NumberFormat="1" applyFont="1" applyFill="1" applyBorder="1" applyAlignment="1">
      <alignment/>
    </xf>
    <xf numFmtId="0" fontId="14" fillId="24" borderId="0" xfId="0" applyNumberFormat="1" applyFont="1" applyFill="1" applyBorder="1" applyAlignment="1">
      <alignment horizontal="center"/>
    </xf>
    <xf numFmtId="0" fontId="14" fillId="24" borderId="0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167" fontId="40" fillId="24" borderId="0" xfId="50" applyNumberFormat="1" applyFont="1" applyFill="1" applyBorder="1" applyAlignment="1">
      <alignment horizontal="center" vertical="center" wrapText="1"/>
      <protection/>
    </xf>
    <xf numFmtId="0" fontId="14" fillId="26" borderId="10" xfId="0" applyNumberFormat="1" applyFont="1" applyFill="1" applyBorder="1" applyAlignment="1">
      <alignment/>
    </xf>
    <xf numFmtId="0" fontId="14" fillId="26" borderId="10" xfId="0" applyNumberFormat="1" applyFont="1" applyFill="1" applyBorder="1" applyAlignment="1">
      <alignment horizontal="center"/>
    </xf>
    <xf numFmtId="0" fontId="14" fillId="26" borderId="1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2" fillId="24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24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167" fontId="14" fillId="24" borderId="0" xfId="0" applyNumberFormat="1" applyFont="1" applyFill="1" applyBorder="1" applyAlignment="1">
      <alignment/>
    </xf>
    <xf numFmtId="1" fontId="14" fillId="24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 applyProtection="1">
      <alignment horizontal="center" vertical="center"/>
      <protection hidden="1"/>
    </xf>
    <xf numFmtId="0" fontId="9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167" fontId="9" fillId="24" borderId="0" xfId="50" applyNumberFormat="1" applyFont="1" applyFill="1" applyBorder="1" applyAlignment="1">
      <alignment horizontal="center" vertical="center" wrapText="1"/>
      <protection/>
    </xf>
    <xf numFmtId="0" fontId="40" fillId="24" borderId="0" xfId="0" applyNumberFormat="1" applyFont="1" applyFill="1" applyBorder="1" applyAlignment="1">
      <alignment horizontal="center" vertical="center"/>
    </xf>
    <xf numFmtId="0" fontId="40" fillId="24" borderId="0" xfId="0" applyNumberFormat="1" applyFont="1" applyFill="1" applyBorder="1" applyAlignment="1">
      <alignment horizontal="center"/>
    </xf>
    <xf numFmtId="0" fontId="40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8" fillId="24" borderId="0" xfId="0" applyFont="1" applyFill="1" applyBorder="1" applyAlignment="1">
      <alignment horizontal="left"/>
    </xf>
    <xf numFmtId="0" fontId="16" fillId="27" borderId="12" xfId="0" applyFont="1" applyFill="1" applyBorder="1" applyAlignment="1">
      <alignment horizontal="center"/>
    </xf>
    <xf numFmtId="0" fontId="4" fillId="24" borderId="10" xfId="0" applyFont="1" applyFill="1" applyBorder="1" applyAlignment="1" applyProtection="1">
      <alignment horizontal="left" vertical="center"/>
      <protection hidden="1"/>
    </xf>
    <xf numFmtId="0" fontId="4" fillId="24" borderId="10" xfId="0" applyNumberFormat="1" applyFont="1" applyFill="1" applyBorder="1" applyAlignment="1" applyProtection="1">
      <alignment horizontal="left" vertical="center"/>
      <protection hidden="1"/>
    </xf>
    <xf numFmtId="0" fontId="4" fillId="24" borderId="10" xfId="0" applyFont="1" applyFill="1" applyBorder="1" applyAlignment="1" applyProtection="1" quotePrefix="1">
      <alignment horizontal="left" vertical="center"/>
      <protection hidden="1"/>
    </xf>
    <xf numFmtId="49" fontId="4" fillId="24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24" borderId="10" xfId="0" applyFont="1" applyFill="1" applyBorder="1" applyAlignment="1" applyProtection="1">
      <alignment horizontal="left" vertical="center"/>
      <protection hidden="1"/>
    </xf>
    <xf numFmtId="0" fontId="4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49" fontId="10" fillId="27" borderId="13" xfId="50" applyNumberFormat="1" applyFont="1" applyFill="1" applyBorder="1" applyAlignment="1">
      <alignment horizontal="center" vertical="center"/>
      <protection/>
    </xf>
    <xf numFmtId="49" fontId="10" fillId="27" borderId="13" xfId="50" applyNumberFormat="1" applyFont="1" applyFill="1" applyBorder="1" applyAlignment="1">
      <alignment horizontal="center" vertical="center" wrapText="1"/>
      <protection/>
    </xf>
    <xf numFmtId="0" fontId="41" fillId="24" borderId="0" xfId="0" applyNumberFormat="1" applyFont="1" applyFill="1" applyBorder="1" applyAlignment="1" applyProtection="1">
      <alignment horizontal="center" vertical="center"/>
      <protection hidden="1" locked="0"/>
    </xf>
    <xf numFmtId="1" fontId="41" fillId="24" borderId="10" xfId="0" applyNumberFormat="1" applyFont="1" applyFill="1" applyBorder="1" applyAlignment="1" applyProtection="1">
      <alignment horizontal="center" vertical="center"/>
      <protection hidden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 quotePrefix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167" fontId="46" fillId="22" borderId="14" xfId="50" applyNumberFormat="1" applyFont="1" applyFill="1" applyBorder="1" applyAlignment="1">
      <alignment horizontal="center" vertical="center"/>
      <protection/>
    </xf>
    <xf numFmtId="167" fontId="46" fillId="22" borderId="10" xfId="0" applyNumberFormat="1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16" borderId="14" xfId="0" applyFont="1" applyFill="1" applyBorder="1" applyAlignment="1">
      <alignment horizontal="center" vertical="center"/>
    </xf>
    <xf numFmtId="0" fontId="16" fillId="27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2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1" fontId="47" fillId="24" borderId="10" xfId="0" applyNumberFormat="1" applyFont="1" applyFill="1" applyBorder="1" applyAlignment="1">
      <alignment horizontal="center" vertical="center"/>
    </xf>
    <xf numFmtId="1" fontId="47" fillId="24" borderId="10" xfId="0" applyNumberFormat="1" applyFont="1" applyFill="1" applyBorder="1" applyAlignment="1">
      <alignment horizontal="center"/>
    </xf>
    <xf numFmtId="1" fontId="47" fillId="24" borderId="10" xfId="0" applyNumberFormat="1" applyFont="1" applyFill="1" applyBorder="1" applyAlignment="1" applyProtection="1">
      <alignment horizontal="center" vertical="center"/>
      <protection hidden="1" locked="0"/>
    </xf>
    <xf numFmtId="1" fontId="47" fillId="24" borderId="16" xfId="0" applyNumberFormat="1" applyFont="1" applyFill="1" applyBorder="1" applyAlignment="1">
      <alignment horizontal="center" vertical="center"/>
    </xf>
    <xf numFmtId="1" fontId="47" fillId="24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5" fillId="28" borderId="13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28" borderId="0" xfId="0" applyFill="1" applyAlignment="1">
      <alignment/>
    </xf>
    <xf numFmtId="0" fontId="0" fillId="28" borderId="17" xfId="0" applyFill="1" applyBorder="1" applyAlignment="1">
      <alignment/>
    </xf>
    <xf numFmtId="0" fontId="48" fillId="27" borderId="10" xfId="0" applyFont="1" applyFill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44" fillId="26" borderId="18" xfId="0" applyFont="1" applyFill="1" applyBorder="1" applyAlignment="1" quotePrefix="1">
      <alignment horizontal="center"/>
    </xf>
    <xf numFmtId="0" fontId="45" fillId="26" borderId="19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4" fillId="24" borderId="10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11"/>
    <pageSetUpPr fitToPage="1"/>
  </sheetPr>
  <dimension ref="A1:AE53"/>
  <sheetViews>
    <sheetView showGridLines="0" tabSelected="1" workbookViewId="0" topLeftCell="A1">
      <selection activeCell="J3" sqref="J3"/>
    </sheetView>
  </sheetViews>
  <sheetFormatPr defaultColWidth="9.140625" defaultRowHeight="12.75"/>
  <cols>
    <col min="1" max="1" width="4.421875" style="0" bestFit="1" customWidth="1"/>
    <col min="2" max="2" width="26.00390625" style="0" customWidth="1"/>
    <col min="3" max="3" width="5.7109375" style="0" customWidth="1"/>
    <col min="4" max="4" width="6.7109375" style="0" customWidth="1"/>
    <col min="5" max="6" width="5.7109375" style="0" customWidth="1"/>
    <col min="7" max="7" width="3.00390625" style="0" customWidth="1"/>
    <col min="8" max="8" width="3.57421875" style="0" customWidth="1"/>
    <col min="9" max="9" width="7.57421875" style="0" customWidth="1"/>
    <col min="10" max="10" width="1.7109375" style="0" customWidth="1"/>
    <col min="11" max="11" width="4.140625" style="0" customWidth="1"/>
    <col min="12" max="12" width="3.7109375" style="0" customWidth="1"/>
    <col min="13" max="13" width="4.7109375" style="0" customWidth="1"/>
    <col min="14" max="14" width="4.57421875" style="0" customWidth="1"/>
  </cols>
  <sheetData>
    <row r="1" spans="1:13" ht="18.75" customHeight="1">
      <c r="A1" s="103" t="s">
        <v>100</v>
      </c>
      <c r="B1" s="104"/>
      <c r="C1" s="104"/>
      <c r="D1" s="104"/>
      <c r="E1" s="104"/>
      <c r="F1" s="105"/>
      <c r="H1" s="108" t="s">
        <v>40</v>
      </c>
      <c r="I1" s="109"/>
      <c r="K1" s="19"/>
      <c r="L1" s="18"/>
      <c r="M1" s="18"/>
    </row>
    <row r="2" spans="1:13" ht="3" customHeight="1">
      <c r="A2" s="106"/>
      <c r="B2" s="106"/>
      <c r="C2" s="106"/>
      <c r="D2" s="106"/>
      <c r="E2" s="106"/>
      <c r="F2" s="107"/>
      <c r="H2" s="101"/>
      <c r="I2" s="102"/>
      <c r="K2" s="3"/>
      <c r="L2" s="3"/>
      <c r="M2" s="3"/>
    </row>
    <row r="3" spans="1:14" ht="12.75" customHeight="1" thickBot="1">
      <c r="A3" s="74"/>
      <c r="B3" s="74" t="s">
        <v>0</v>
      </c>
      <c r="C3" s="74" t="s">
        <v>27</v>
      </c>
      <c r="D3" s="75" t="s">
        <v>98</v>
      </c>
      <c r="E3" s="75" t="s">
        <v>25</v>
      </c>
      <c r="F3" s="75" t="s">
        <v>26</v>
      </c>
      <c r="H3" s="87" t="s">
        <v>1</v>
      </c>
      <c r="I3" s="88">
        <v>100</v>
      </c>
      <c r="J3" s="14"/>
      <c r="K3" s="85" t="s">
        <v>27</v>
      </c>
      <c r="L3" s="56" t="s">
        <v>70</v>
      </c>
      <c r="M3" s="3"/>
      <c r="N3" s="18"/>
    </row>
    <row r="4" spans="1:31" ht="12" customHeight="1" thickBot="1">
      <c r="A4" s="7">
        <v>1</v>
      </c>
      <c r="B4" s="58" t="str">
        <f>'dados individual'!B7</f>
        <v>TCHAKA - BLR</v>
      </c>
      <c r="C4" s="2">
        <f>'dados individual'!CE7</f>
        <v>4</v>
      </c>
      <c r="D4" s="49">
        <f>'dados individual'!CD7</f>
        <v>299</v>
      </c>
      <c r="E4" s="5"/>
      <c r="F4" s="5"/>
      <c r="H4" s="87" t="s">
        <v>2</v>
      </c>
      <c r="I4" s="88">
        <v>92</v>
      </c>
      <c r="J4" s="20"/>
      <c r="K4" s="85" t="s">
        <v>98</v>
      </c>
      <c r="L4" s="56" t="s">
        <v>99</v>
      </c>
      <c r="M4" s="3"/>
      <c r="N4" s="18"/>
      <c r="AE4" s="11" t="s">
        <v>32</v>
      </c>
    </row>
    <row r="5" spans="1:31" ht="12" customHeight="1" thickBot="1">
      <c r="A5" s="7">
        <v>2</v>
      </c>
      <c r="B5" s="62" t="str">
        <f>'dados individual'!B16</f>
        <v>SÉRGIO FILHO - CFM</v>
      </c>
      <c r="C5" s="2">
        <f>'dados individual'!CE16</f>
        <v>4</v>
      </c>
      <c r="D5" s="49">
        <f>'dados individual'!CD16</f>
        <v>282</v>
      </c>
      <c r="E5" s="77">
        <f>(D5-D4)</f>
        <v>-17</v>
      </c>
      <c r="F5" s="77">
        <f>(D5-D$4)</f>
        <v>-17</v>
      </c>
      <c r="H5" s="87" t="s">
        <v>3</v>
      </c>
      <c r="I5" s="88">
        <v>85</v>
      </c>
      <c r="J5" s="20"/>
      <c r="K5" s="57" t="s">
        <v>25</v>
      </c>
      <c r="L5" s="4" t="s">
        <v>29</v>
      </c>
      <c r="M5" s="3"/>
      <c r="N5" s="18"/>
      <c r="AE5" s="12" t="s">
        <v>33</v>
      </c>
    </row>
    <row r="6" spans="1:31" ht="12" customHeight="1" thickBot="1">
      <c r="A6" s="7">
        <v>3</v>
      </c>
      <c r="B6" s="62" t="str">
        <f>'dados individual'!B15</f>
        <v>BETO MAGRINI - CFM</v>
      </c>
      <c r="C6" s="2">
        <f>'dados individual'!CE15</f>
        <v>4</v>
      </c>
      <c r="D6" s="49">
        <f>'dados individual'!CD15</f>
        <v>274</v>
      </c>
      <c r="E6" s="77">
        <f aca="true" t="shared" si="0" ref="E6:E53">(D6-D5)</f>
        <v>-8</v>
      </c>
      <c r="F6" s="77">
        <f aca="true" t="shared" si="1" ref="F6:F53">(D6-D$4)</f>
        <v>-25</v>
      </c>
      <c r="H6" s="87" t="s">
        <v>4</v>
      </c>
      <c r="I6" s="88">
        <v>81</v>
      </c>
      <c r="J6" s="20"/>
      <c r="K6" s="57" t="s">
        <v>28</v>
      </c>
      <c r="L6" s="4" t="s">
        <v>30</v>
      </c>
      <c r="M6" s="3"/>
      <c r="N6" s="18"/>
      <c r="AE6" s="13" t="s">
        <v>34</v>
      </c>
    </row>
    <row r="7" spans="1:31" ht="12" customHeight="1">
      <c r="A7" s="7">
        <v>4</v>
      </c>
      <c r="B7" s="58" t="str">
        <f>'dados individual'!B10</f>
        <v>ZÉ MÁRIO - BLR</v>
      </c>
      <c r="C7" s="2">
        <f>'dados individual'!CE10</f>
        <v>4</v>
      </c>
      <c r="D7" s="49">
        <f>'dados individual'!CD10</f>
        <v>255</v>
      </c>
      <c r="E7" s="77">
        <f t="shared" si="0"/>
        <v>-19</v>
      </c>
      <c r="F7" s="77">
        <f t="shared" si="1"/>
        <v>-44</v>
      </c>
      <c r="H7" s="87" t="s">
        <v>5</v>
      </c>
      <c r="I7" s="88">
        <v>75</v>
      </c>
      <c r="J7" s="20"/>
      <c r="K7" s="3"/>
      <c r="L7" s="3"/>
      <c r="M7" s="3"/>
      <c r="N7" s="18"/>
      <c r="AE7" s="13"/>
    </row>
    <row r="8" spans="1:14" ht="12" customHeight="1">
      <c r="A8" s="7">
        <v>5</v>
      </c>
      <c r="B8" s="58" t="str">
        <f>'dados individual'!B9</f>
        <v>CARLOS - XV</v>
      </c>
      <c r="C8" s="2">
        <f>'dados individual'!CE9</f>
        <v>3</v>
      </c>
      <c r="D8" s="49">
        <f>'dados individual'!CD9</f>
        <v>242</v>
      </c>
      <c r="E8" s="77">
        <f t="shared" si="0"/>
        <v>-13</v>
      </c>
      <c r="F8" s="77">
        <f t="shared" si="1"/>
        <v>-57</v>
      </c>
      <c r="H8" s="87" t="s">
        <v>6</v>
      </c>
      <c r="I8" s="88">
        <v>72</v>
      </c>
      <c r="J8" s="20"/>
      <c r="K8" s="3"/>
      <c r="L8" s="3"/>
      <c r="M8" s="3"/>
      <c r="N8" s="3"/>
    </row>
    <row r="9" spans="1:14" ht="12" customHeight="1">
      <c r="A9" s="7">
        <v>6</v>
      </c>
      <c r="B9" s="62" t="str">
        <f>'dados individual'!B8</f>
        <v>ISMAEL - CDB</v>
      </c>
      <c r="C9" s="2">
        <f>'dados individual'!CE8</f>
        <v>4</v>
      </c>
      <c r="D9" s="49">
        <f>'dados individual'!CD8</f>
        <v>234</v>
      </c>
      <c r="E9" s="77">
        <f t="shared" si="0"/>
        <v>-8</v>
      </c>
      <c r="F9" s="77">
        <f t="shared" si="1"/>
        <v>-65</v>
      </c>
      <c r="H9" s="87" t="s">
        <v>7</v>
      </c>
      <c r="I9" s="88">
        <v>69</v>
      </c>
      <c r="J9" s="20"/>
      <c r="K9" s="15"/>
      <c r="L9" s="15"/>
      <c r="M9" s="3"/>
      <c r="N9" s="3"/>
    </row>
    <row r="10" spans="1:14" ht="12" customHeight="1">
      <c r="A10" s="7">
        <v>7</v>
      </c>
      <c r="B10" s="62" t="str">
        <f>'dados individual'!B21</f>
        <v>CELINHO SILVA - FLA</v>
      </c>
      <c r="C10" s="2">
        <f>'dados individual'!CE21</f>
        <v>3</v>
      </c>
      <c r="D10" s="49">
        <f>'dados individual'!CD21</f>
        <v>208</v>
      </c>
      <c r="E10" s="77">
        <f t="shared" si="0"/>
        <v>-26</v>
      </c>
      <c r="F10" s="77">
        <f t="shared" si="1"/>
        <v>-91</v>
      </c>
      <c r="H10" s="87" t="s">
        <v>8</v>
      </c>
      <c r="I10" s="88">
        <v>66</v>
      </c>
      <c r="J10" s="20"/>
      <c r="K10" s="9"/>
      <c r="L10" s="9"/>
      <c r="M10" s="3"/>
      <c r="N10" s="3"/>
    </row>
    <row r="11" spans="1:14" ht="12" customHeight="1">
      <c r="A11" s="7">
        <v>8</v>
      </c>
      <c r="B11" s="62" t="str">
        <f>'dados individual'!B18</f>
        <v>MÁRCIO COSTA - BLR</v>
      </c>
      <c r="C11" s="2">
        <f>'dados individual'!CE18</f>
        <v>4</v>
      </c>
      <c r="D11" s="49">
        <f>'dados individual'!CD18</f>
        <v>200</v>
      </c>
      <c r="E11" s="77">
        <f t="shared" si="0"/>
        <v>-8</v>
      </c>
      <c r="F11" s="77">
        <f t="shared" si="1"/>
        <v>-99</v>
      </c>
      <c r="H11" s="89" t="s">
        <v>9</v>
      </c>
      <c r="I11" s="88">
        <v>61</v>
      </c>
      <c r="J11" s="20"/>
      <c r="K11" s="10"/>
      <c r="L11" s="10"/>
      <c r="M11" s="3"/>
      <c r="N11" s="3"/>
    </row>
    <row r="12" spans="1:14" ht="12" customHeight="1">
      <c r="A12" s="7">
        <v>9</v>
      </c>
      <c r="B12" s="58" t="str">
        <f>'dados individual'!B25</f>
        <v>BENEVIDES - CDB</v>
      </c>
      <c r="C12" s="2">
        <f>'dados individual'!CE25</f>
        <v>4</v>
      </c>
      <c r="D12" s="49">
        <f>'dados individual'!CD25</f>
        <v>198</v>
      </c>
      <c r="E12" s="77">
        <f t="shared" si="0"/>
        <v>-2</v>
      </c>
      <c r="F12" s="77">
        <f t="shared" si="1"/>
        <v>-101</v>
      </c>
      <c r="H12" s="89" t="s">
        <v>10</v>
      </c>
      <c r="I12" s="88">
        <v>59</v>
      </c>
      <c r="J12" s="21"/>
      <c r="K12" s="3"/>
      <c r="L12" s="3"/>
      <c r="M12" s="16"/>
      <c r="N12" s="3"/>
    </row>
    <row r="13" spans="1:14" ht="12" customHeight="1">
      <c r="A13" s="7">
        <v>10</v>
      </c>
      <c r="B13" s="58" t="str">
        <f>'dados individual'!B26</f>
        <v>ANTONIO RIBEIRO - CDB</v>
      </c>
      <c r="C13" s="2">
        <f>'dados individual'!CE26</f>
        <v>4</v>
      </c>
      <c r="D13" s="49">
        <f>'dados individual'!CD26</f>
        <v>196</v>
      </c>
      <c r="E13" s="77">
        <f t="shared" si="0"/>
        <v>-2</v>
      </c>
      <c r="F13" s="77">
        <f t="shared" si="1"/>
        <v>-103</v>
      </c>
      <c r="H13" s="89" t="s">
        <v>11</v>
      </c>
      <c r="I13" s="88">
        <v>57</v>
      </c>
      <c r="J13" s="21"/>
      <c r="N13" s="3"/>
    </row>
    <row r="14" spans="1:14" ht="12" customHeight="1">
      <c r="A14" s="7">
        <v>11</v>
      </c>
      <c r="B14" s="62" t="str">
        <f>'dados individual'!B41</f>
        <v>DE ASSIS - CDB</v>
      </c>
      <c r="C14" s="2">
        <f>'dados individual'!CE41</f>
        <v>3</v>
      </c>
      <c r="D14" s="49">
        <f>'dados individual'!CD41</f>
        <v>191</v>
      </c>
      <c r="E14" s="77">
        <f t="shared" si="0"/>
        <v>-5</v>
      </c>
      <c r="F14" s="77">
        <f t="shared" si="1"/>
        <v>-108</v>
      </c>
      <c r="H14" s="89" t="s">
        <v>12</v>
      </c>
      <c r="I14" s="88">
        <v>55</v>
      </c>
      <c r="J14" s="21"/>
      <c r="N14" s="3"/>
    </row>
    <row r="15" spans="1:14" ht="12" customHeight="1">
      <c r="A15" s="7">
        <v>12</v>
      </c>
      <c r="B15" s="63" t="str">
        <f>'dados individual'!B12</f>
        <v>CELSO SILVA - FLA</v>
      </c>
      <c r="C15" s="2">
        <f>'dados individual'!CE12</f>
        <v>3</v>
      </c>
      <c r="D15" s="49">
        <f>'dados individual'!CD12</f>
        <v>183</v>
      </c>
      <c r="E15" s="77">
        <f t="shared" si="0"/>
        <v>-8</v>
      </c>
      <c r="F15" s="77">
        <f t="shared" si="1"/>
        <v>-116</v>
      </c>
      <c r="H15" s="89" t="s">
        <v>13</v>
      </c>
      <c r="I15" s="88">
        <v>53</v>
      </c>
      <c r="J15" s="21"/>
      <c r="N15" s="3"/>
    </row>
    <row r="16" spans="1:14" ht="12" customHeight="1">
      <c r="A16" s="7">
        <v>13</v>
      </c>
      <c r="B16" s="62" t="str">
        <f>'dados individual'!B46</f>
        <v>HACKMMAN - FLA</v>
      </c>
      <c r="C16" s="2">
        <f>'dados individual'!CE46</f>
        <v>2</v>
      </c>
      <c r="D16" s="49">
        <f>'dados individual'!CD46</f>
        <v>159</v>
      </c>
      <c r="E16" s="77">
        <f t="shared" si="0"/>
        <v>-24</v>
      </c>
      <c r="F16" s="77">
        <f t="shared" si="1"/>
        <v>-140</v>
      </c>
      <c r="H16" s="89" t="s">
        <v>14</v>
      </c>
      <c r="I16" s="88">
        <v>51</v>
      </c>
      <c r="J16" s="21"/>
      <c r="N16" s="3"/>
    </row>
    <row r="17" spans="1:14" ht="12" customHeight="1">
      <c r="A17" s="7">
        <v>14</v>
      </c>
      <c r="B17" s="58" t="str">
        <f>'dados individual'!B37</f>
        <v>ADERMARZINHO - XV</v>
      </c>
      <c r="C17" s="2">
        <f>'dados individual'!CE37</f>
        <v>2</v>
      </c>
      <c r="D17" s="49">
        <f>'dados individual'!CD37</f>
        <v>153</v>
      </c>
      <c r="E17" s="77">
        <f t="shared" si="0"/>
        <v>-6</v>
      </c>
      <c r="F17" s="77">
        <f t="shared" si="1"/>
        <v>-146</v>
      </c>
      <c r="H17" s="89" t="s">
        <v>15</v>
      </c>
      <c r="I17" s="88">
        <v>49</v>
      </c>
      <c r="J17" s="21"/>
      <c r="N17" s="3"/>
    </row>
    <row r="18" spans="1:14" ht="12" customHeight="1">
      <c r="A18" s="7">
        <v>15</v>
      </c>
      <c r="B18" s="58" t="str">
        <f>'dados individual'!B36</f>
        <v>RODOLFO - XV</v>
      </c>
      <c r="C18" s="2">
        <f>'dados individual'!CE36</f>
        <v>2</v>
      </c>
      <c r="D18" s="49">
        <f>'dados individual'!CD36</f>
        <v>147</v>
      </c>
      <c r="E18" s="77">
        <f t="shared" si="0"/>
        <v>-6</v>
      </c>
      <c r="F18" s="77">
        <f t="shared" si="1"/>
        <v>-152</v>
      </c>
      <c r="H18" s="89" t="s">
        <v>16</v>
      </c>
      <c r="I18" s="88">
        <v>47</v>
      </c>
      <c r="J18" s="21"/>
      <c r="N18" s="3"/>
    </row>
    <row r="19" spans="1:14" ht="12" customHeight="1">
      <c r="A19" s="7">
        <v>16</v>
      </c>
      <c r="B19" s="62" t="str">
        <f>'dados individual'!B4</f>
        <v>JOÃO PEDRO - BLR</v>
      </c>
      <c r="C19" s="2">
        <f>'dados individual'!CE4</f>
        <v>2</v>
      </c>
      <c r="D19" s="49">
        <f>'dados individual'!CD4</f>
        <v>137</v>
      </c>
      <c r="E19" s="77">
        <f t="shared" si="0"/>
        <v>-10</v>
      </c>
      <c r="F19" s="77">
        <f t="shared" si="1"/>
        <v>-162</v>
      </c>
      <c r="H19" s="89" t="s">
        <v>17</v>
      </c>
      <c r="I19" s="88">
        <v>43</v>
      </c>
      <c r="J19" s="21"/>
      <c r="N19" s="3"/>
    </row>
    <row r="20" spans="1:14" ht="12" customHeight="1">
      <c r="A20" s="7">
        <v>17</v>
      </c>
      <c r="B20" s="58" t="str">
        <f>'dados individual'!B27</f>
        <v>VINÍCIUS CAIÇARA - FLA</v>
      </c>
      <c r="C20" s="2">
        <f>'dados individual'!CE27</f>
        <v>3</v>
      </c>
      <c r="D20" s="49">
        <f>'dados individual'!CD27</f>
        <v>133</v>
      </c>
      <c r="E20" s="77">
        <f t="shared" si="0"/>
        <v>-4</v>
      </c>
      <c r="F20" s="77">
        <f t="shared" si="1"/>
        <v>-166</v>
      </c>
      <c r="H20" s="89" t="s">
        <v>18</v>
      </c>
      <c r="I20" s="88">
        <v>41</v>
      </c>
      <c r="J20" s="21"/>
      <c r="N20" s="17"/>
    </row>
    <row r="21" spans="1:10" ht="12" customHeight="1">
      <c r="A21" s="7">
        <v>18</v>
      </c>
      <c r="B21" s="58" t="str">
        <f>'dados individual'!B13</f>
        <v>ROBSON MOTA - BLR</v>
      </c>
      <c r="C21" s="2">
        <f>'dados individual'!CE13</f>
        <v>2</v>
      </c>
      <c r="D21" s="49">
        <f>'dados individual'!CD13</f>
        <v>128</v>
      </c>
      <c r="E21" s="77">
        <f t="shared" si="0"/>
        <v>-5</v>
      </c>
      <c r="F21" s="77">
        <f t="shared" si="1"/>
        <v>-171</v>
      </c>
      <c r="H21" s="89" t="s">
        <v>19</v>
      </c>
      <c r="I21" s="88">
        <v>39</v>
      </c>
      <c r="J21" s="21"/>
    </row>
    <row r="22" spans="1:10" ht="12" customHeight="1">
      <c r="A22" s="7">
        <v>19</v>
      </c>
      <c r="B22" s="58" t="str">
        <f>'dados individual'!B24</f>
        <v>GIL HACKMANN - FLA</v>
      </c>
      <c r="C22" s="2">
        <f>'dados individual'!CE24</f>
        <v>3</v>
      </c>
      <c r="D22" s="49">
        <f>'dados individual'!CD24</f>
        <v>126</v>
      </c>
      <c r="E22" s="77">
        <f t="shared" si="0"/>
        <v>-2</v>
      </c>
      <c r="F22" s="77">
        <f t="shared" si="1"/>
        <v>-173</v>
      </c>
      <c r="H22" s="89" t="s">
        <v>20</v>
      </c>
      <c r="I22" s="88">
        <v>37</v>
      </c>
      <c r="J22" s="21"/>
    </row>
    <row r="23" spans="1:10" ht="12" customHeight="1">
      <c r="A23" s="7">
        <v>20</v>
      </c>
      <c r="B23" s="62" t="str">
        <f>'dados individual'!B14</f>
        <v>CRISTIANO - CFM</v>
      </c>
      <c r="C23" s="2">
        <f>'dados individual'!CE14</f>
        <v>2</v>
      </c>
      <c r="D23" s="49">
        <f>'dados individual'!CD14</f>
        <v>126</v>
      </c>
      <c r="E23" s="77">
        <f t="shared" si="0"/>
        <v>0</v>
      </c>
      <c r="F23" s="77">
        <f t="shared" si="1"/>
        <v>-173</v>
      </c>
      <c r="H23" s="89" t="s">
        <v>21</v>
      </c>
      <c r="I23" s="88">
        <v>35</v>
      </c>
      <c r="J23" s="21"/>
    </row>
    <row r="24" spans="1:10" ht="12" customHeight="1">
      <c r="A24" s="7">
        <v>21</v>
      </c>
      <c r="B24" s="62" t="str">
        <f>'dados individual'!B31</f>
        <v>CHELIO - CDB</v>
      </c>
      <c r="C24" s="2">
        <f>'dados individual'!CE31</f>
        <v>4</v>
      </c>
      <c r="D24" s="49">
        <f>'dados individual'!CD31</f>
        <v>122</v>
      </c>
      <c r="E24" s="77">
        <f t="shared" si="0"/>
        <v>-4</v>
      </c>
      <c r="F24" s="77">
        <f t="shared" si="1"/>
        <v>-177</v>
      </c>
      <c r="H24" s="89" t="s">
        <v>22</v>
      </c>
      <c r="I24" s="88">
        <v>33</v>
      </c>
      <c r="J24" s="21"/>
    </row>
    <row r="25" spans="1:10" ht="12" customHeight="1">
      <c r="A25" s="7">
        <v>22</v>
      </c>
      <c r="B25" s="62" t="str">
        <f>'dados individual'!B28</f>
        <v>NARDY - CDB</v>
      </c>
      <c r="C25" s="2">
        <f>'dados individual'!CE28</f>
        <v>3</v>
      </c>
      <c r="D25" s="49">
        <f>'dados individual'!CD28</f>
        <v>119</v>
      </c>
      <c r="E25" s="77">
        <f t="shared" si="0"/>
        <v>-3</v>
      </c>
      <c r="F25" s="77">
        <f t="shared" si="1"/>
        <v>-180</v>
      </c>
      <c r="H25" s="89" t="s">
        <v>31</v>
      </c>
      <c r="I25" s="88">
        <v>31</v>
      </c>
      <c r="J25" s="21"/>
    </row>
    <row r="26" spans="1:10" ht="12" customHeight="1">
      <c r="A26" s="7">
        <v>23</v>
      </c>
      <c r="B26" s="62" t="str">
        <f>'dados individual'!B40</f>
        <v>BAMBU - XV</v>
      </c>
      <c r="C26" s="2">
        <f>'dados individual'!CE40</f>
        <v>2</v>
      </c>
      <c r="D26" s="49">
        <f>'dados individual'!CD40</f>
        <v>115</v>
      </c>
      <c r="E26" s="77">
        <f t="shared" si="0"/>
        <v>-4</v>
      </c>
      <c r="F26" s="77">
        <f t="shared" si="1"/>
        <v>-184</v>
      </c>
      <c r="H26" s="89" t="s">
        <v>24</v>
      </c>
      <c r="I26" s="88">
        <v>29</v>
      </c>
      <c r="J26" s="21"/>
    </row>
    <row r="27" spans="1:10" ht="12" customHeight="1">
      <c r="A27" s="7">
        <v>24</v>
      </c>
      <c r="B27" s="86" t="str">
        <f>'dados individual'!B38</f>
        <v>LEI - XV</v>
      </c>
      <c r="C27" s="44">
        <f>'dados individual'!CE38</f>
        <v>2</v>
      </c>
      <c r="D27" s="49">
        <f>'dados individual'!CD38</f>
        <v>106</v>
      </c>
      <c r="E27" s="77">
        <f t="shared" si="0"/>
        <v>-9</v>
      </c>
      <c r="F27" s="77">
        <f t="shared" si="1"/>
        <v>-193</v>
      </c>
      <c r="H27" s="89" t="s">
        <v>86</v>
      </c>
      <c r="I27" s="88">
        <v>27</v>
      </c>
      <c r="J27" s="21"/>
    </row>
    <row r="28" spans="1:10" ht="12" customHeight="1">
      <c r="A28" s="7">
        <v>25</v>
      </c>
      <c r="B28" s="60" t="str">
        <f>'dados individual'!B39</f>
        <v>VINÍCIUS ANDREUCCI - XV</v>
      </c>
      <c r="C28" s="2">
        <f>'dados individual'!CE39</f>
        <v>2</v>
      </c>
      <c r="D28" s="49">
        <f>'dados individual'!CD39</f>
        <v>106</v>
      </c>
      <c r="E28" s="77">
        <f t="shared" si="0"/>
        <v>0</v>
      </c>
      <c r="F28" s="77">
        <f t="shared" si="1"/>
        <v>-193</v>
      </c>
      <c r="H28" s="89" t="s">
        <v>87</v>
      </c>
      <c r="I28" s="88">
        <v>25</v>
      </c>
      <c r="J28" s="21"/>
    </row>
    <row r="29" spans="1:10" ht="12" customHeight="1">
      <c r="A29" s="7">
        <v>26</v>
      </c>
      <c r="B29" s="61" t="str">
        <f>'dados individual'!B17</f>
        <v>JOÃO FELIPE - CFM</v>
      </c>
      <c r="C29" s="2">
        <f>'dados individual'!CE17</f>
        <v>3</v>
      </c>
      <c r="D29" s="49">
        <f>'dados individual'!CD17</f>
        <v>103</v>
      </c>
      <c r="E29" s="77">
        <f t="shared" si="0"/>
        <v>-3</v>
      </c>
      <c r="F29" s="77">
        <f t="shared" si="1"/>
        <v>-196</v>
      </c>
      <c r="H29" s="89" t="s">
        <v>88</v>
      </c>
      <c r="I29" s="88">
        <v>23</v>
      </c>
      <c r="J29" s="21"/>
    </row>
    <row r="30" spans="1:9" ht="12" customHeight="1">
      <c r="A30" s="45">
        <v>27</v>
      </c>
      <c r="B30" s="62" t="str">
        <f>'dados individual'!B19</f>
        <v>RENATO FERREIRA - FLA</v>
      </c>
      <c r="C30" s="2">
        <f>'dados individual'!CE19</f>
        <v>2</v>
      </c>
      <c r="D30" s="49">
        <f>'dados individual'!CD19</f>
        <v>96</v>
      </c>
      <c r="E30" s="77">
        <f t="shared" si="0"/>
        <v>-7</v>
      </c>
      <c r="F30" s="77">
        <f t="shared" si="1"/>
        <v>-203</v>
      </c>
      <c r="H30" s="89" t="s">
        <v>89</v>
      </c>
      <c r="I30" s="88">
        <v>21</v>
      </c>
    </row>
    <row r="31" spans="1:9" ht="12" customHeight="1">
      <c r="A31" s="7">
        <v>28</v>
      </c>
      <c r="B31" s="62" t="str">
        <f>'dados individual'!B5</f>
        <v>SPINELLI - BLR</v>
      </c>
      <c r="C31" s="2">
        <f>'dados individual'!CE5</f>
        <v>1</v>
      </c>
      <c r="D31" s="49">
        <f>'dados individual'!CD5</f>
        <v>92</v>
      </c>
      <c r="E31" s="77">
        <f t="shared" si="0"/>
        <v>-4</v>
      </c>
      <c r="F31" s="77">
        <f t="shared" si="1"/>
        <v>-207</v>
      </c>
      <c r="H31" s="89" t="s">
        <v>90</v>
      </c>
      <c r="I31" s="88">
        <v>19</v>
      </c>
    </row>
    <row r="32" spans="1:9" ht="12" customHeight="1">
      <c r="A32" s="46">
        <v>29</v>
      </c>
      <c r="B32" s="62" t="str">
        <f>'dados individual'!B49</f>
        <v>RODRIGO CAETANO - LP</v>
      </c>
      <c r="C32" s="2">
        <f>'dados individual'!CE49</f>
        <v>2</v>
      </c>
      <c r="D32" s="49">
        <f>'dados individual'!CD49</f>
        <v>86</v>
      </c>
      <c r="E32" s="77">
        <f t="shared" si="0"/>
        <v>-6</v>
      </c>
      <c r="F32" s="77">
        <f t="shared" si="1"/>
        <v>-213</v>
      </c>
      <c r="H32" s="89" t="s">
        <v>91</v>
      </c>
      <c r="I32" s="88">
        <v>17</v>
      </c>
    </row>
    <row r="33" spans="1:9" ht="12" customHeight="1">
      <c r="A33" s="46">
        <v>30</v>
      </c>
      <c r="B33" s="62" t="str">
        <f>'dados individual'!B6</f>
        <v>ATIENZA - ATB</v>
      </c>
      <c r="C33" s="2">
        <f>'dados individual'!CE6</f>
        <v>1</v>
      </c>
      <c r="D33" s="49">
        <f>'dados individual'!CD6</f>
        <v>85</v>
      </c>
      <c r="E33" s="77">
        <f t="shared" si="0"/>
        <v>-1</v>
      </c>
      <c r="F33" s="77">
        <f t="shared" si="1"/>
        <v>-214</v>
      </c>
      <c r="H33" s="89" t="s">
        <v>92</v>
      </c>
      <c r="I33" s="88">
        <v>15</v>
      </c>
    </row>
    <row r="34" spans="1:9" ht="12" customHeight="1">
      <c r="A34" s="46">
        <v>31</v>
      </c>
      <c r="B34" s="58" t="str">
        <f>'dados individual'!B33</f>
        <v>ENRICO - FLA</v>
      </c>
      <c r="C34" s="2">
        <f>'dados individual'!CE33</f>
        <v>3</v>
      </c>
      <c r="D34" s="49">
        <f>'dados individual'!CD33</f>
        <v>77</v>
      </c>
      <c r="E34" s="77">
        <f t="shared" si="0"/>
        <v>-8</v>
      </c>
      <c r="F34" s="77">
        <f t="shared" si="1"/>
        <v>-222</v>
      </c>
      <c r="H34" s="89" t="s">
        <v>93</v>
      </c>
      <c r="I34" s="88">
        <v>13</v>
      </c>
    </row>
    <row r="35" spans="1:9" ht="12" customHeight="1">
      <c r="A35" s="46">
        <v>32</v>
      </c>
      <c r="B35" s="62" t="str">
        <f>'dados individual'!B47</f>
        <v>MÁRCIO STIPP - LP</v>
      </c>
      <c r="C35" s="2">
        <f>'dados individual'!CE47</f>
        <v>2</v>
      </c>
      <c r="D35" s="49">
        <f>'dados individual'!CD47</f>
        <v>76</v>
      </c>
      <c r="E35" s="77">
        <f t="shared" si="0"/>
        <v>-1</v>
      </c>
      <c r="F35" s="77">
        <f t="shared" si="1"/>
        <v>-223</v>
      </c>
      <c r="H35" s="89" t="s">
        <v>94</v>
      </c>
      <c r="I35" s="88">
        <v>11</v>
      </c>
    </row>
    <row r="36" spans="1:9" ht="12" customHeight="1">
      <c r="A36" s="46">
        <v>33</v>
      </c>
      <c r="B36" s="58" t="str">
        <f>'dados individual'!B23</f>
        <v>DANIEL ROLDAN - BLR</v>
      </c>
      <c r="C36" s="2">
        <f>'dados individual'!CE23</f>
        <v>2</v>
      </c>
      <c r="D36" s="49">
        <f>'dados individual'!CD23</f>
        <v>70</v>
      </c>
      <c r="E36" s="77">
        <f t="shared" si="0"/>
        <v>-6</v>
      </c>
      <c r="F36" s="77">
        <f t="shared" si="1"/>
        <v>-229</v>
      </c>
      <c r="H36" s="89" t="s">
        <v>95</v>
      </c>
      <c r="I36" s="88">
        <v>9</v>
      </c>
    </row>
    <row r="37" spans="1:9" ht="12" customHeight="1">
      <c r="A37" s="46">
        <v>34</v>
      </c>
      <c r="B37" s="58" t="str">
        <f>'dados individual'!B29</f>
        <v>GIULIANO - ATB</v>
      </c>
      <c r="C37" s="2">
        <f>'dados individual'!CE29</f>
        <v>2</v>
      </c>
      <c r="D37" s="49">
        <f>'dados individual'!CD29</f>
        <v>68</v>
      </c>
      <c r="E37" s="77">
        <f t="shared" si="0"/>
        <v>-2</v>
      </c>
      <c r="F37" s="77">
        <f t="shared" si="1"/>
        <v>-231</v>
      </c>
      <c r="H37" s="89" t="s">
        <v>96</v>
      </c>
      <c r="I37" s="88">
        <v>7</v>
      </c>
    </row>
    <row r="38" spans="1:9" ht="12" customHeight="1">
      <c r="A38" s="46">
        <v>35</v>
      </c>
      <c r="B38" s="62" t="str">
        <f>'dados individual'!B11</f>
        <v>FÁBIO JANUÁRIO - BLR</v>
      </c>
      <c r="C38" s="2">
        <f>'dados individual'!CE11</f>
        <v>1</v>
      </c>
      <c r="D38" s="49">
        <f>'dados individual'!CD11</f>
        <v>66</v>
      </c>
      <c r="E38" s="77">
        <f t="shared" si="0"/>
        <v>-2</v>
      </c>
      <c r="F38" s="77">
        <f t="shared" si="1"/>
        <v>-233</v>
      </c>
      <c r="H38" s="89" t="s">
        <v>97</v>
      </c>
      <c r="I38" s="88">
        <v>5</v>
      </c>
    </row>
    <row r="39" spans="1:6" ht="12" customHeight="1">
      <c r="A39" s="46">
        <v>36</v>
      </c>
      <c r="B39" s="59" t="str">
        <f>'dados individual'!B22</f>
        <v>ADRIANO - ATB</v>
      </c>
      <c r="C39" s="2">
        <f>'dados individual'!CE22</f>
        <v>2</v>
      </c>
      <c r="D39" s="49">
        <f>'dados individual'!CD22</f>
        <v>62</v>
      </c>
      <c r="E39" s="77">
        <f t="shared" si="0"/>
        <v>-4</v>
      </c>
      <c r="F39" s="77">
        <f t="shared" si="1"/>
        <v>-237</v>
      </c>
    </row>
    <row r="40" spans="1:6" ht="12" customHeight="1">
      <c r="A40" s="46">
        <v>37</v>
      </c>
      <c r="B40" s="62" t="str">
        <f>'dados individual'!B30</f>
        <v>CESAR - ATB</v>
      </c>
      <c r="C40" s="2">
        <f>'dados individual'!CE30</f>
        <v>2</v>
      </c>
      <c r="D40" s="49">
        <f>'dados individual'!CD30</f>
        <v>58</v>
      </c>
      <c r="E40" s="77">
        <f t="shared" si="0"/>
        <v>-4</v>
      </c>
      <c r="F40" s="77">
        <f t="shared" si="1"/>
        <v>-241</v>
      </c>
    </row>
    <row r="41" spans="1:6" ht="12" customHeight="1">
      <c r="A41" s="46">
        <v>38</v>
      </c>
      <c r="B41" s="58" t="str">
        <f>'dados individual'!B20</f>
        <v>GESINI - ATB</v>
      </c>
      <c r="C41" s="2">
        <f>'dados individual'!CE20</f>
        <v>1</v>
      </c>
      <c r="D41" s="49">
        <f>'dados individual'!CD20</f>
        <v>43</v>
      </c>
      <c r="E41" s="77">
        <f t="shared" si="0"/>
        <v>-15</v>
      </c>
      <c r="F41" s="77">
        <f t="shared" si="1"/>
        <v>-256</v>
      </c>
    </row>
    <row r="42" spans="1:6" ht="12" customHeight="1">
      <c r="A42" s="46">
        <v>39</v>
      </c>
      <c r="B42" s="62" t="str">
        <f>'dados individual'!B34</f>
        <v>CHICO - ATB</v>
      </c>
      <c r="C42" s="2">
        <f>'dados individual'!CE34</f>
        <v>2</v>
      </c>
      <c r="D42" s="49">
        <f>'dados individual'!CD34</f>
        <v>42</v>
      </c>
      <c r="E42" s="77">
        <f t="shared" si="0"/>
        <v>-1</v>
      </c>
      <c r="F42" s="77">
        <f t="shared" si="1"/>
        <v>-257</v>
      </c>
    </row>
    <row r="43" spans="1:6" ht="12" customHeight="1">
      <c r="A43" s="46">
        <v>40</v>
      </c>
      <c r="B43" s="62" t="str">
        <f>'dados individual'!B42</f>
        <v>ZÉ GUSTAVO - XV</v>
      </c>
      <c r="C43" s="2">
        <f>'dados individual'!CE42</f>
        <v>1</v>
      </c>
      <c r="D43" s="49">
        <f>'dados individual'!CD42</f>
        <v>39</v>
      </c>
      <c r="E43" s="77">
        <f t="shared" si="0"/>
        <v>-3</v>
      </c>
      <c r="F43" s="77">
        <f t="shared" si="1"/>
        <v>-260</v>
      </c>
    </row>
    <row r="44" spans="1:6" ht="12" customHeight="1">
      <c r="A44" s="46">
        <v>41</v>
      </c>
      <c r="B44" s="62" t="str">
        <f>'dados individual'!B48</f>
        <v>ARCOLINI - CDB</v>
      </c>
      <c r="C44" s="2">
        <f>'dados individual'!CE48</f>
        <v>1</v>
      </c>
      <c r="D44" s="49">
        <f>'dados individual'!CD48</f>
        <v>39</v>
      </c>
      <c r="E44" s="77">
        <f t="shared" si="0"/>
        <v>0</v>
      </c>
      <c r="F44" s="77">
        <f t="shared" si="1"/>
        <v>-260</v>
      </c>
    </row>
    <row r="45" spans="1:6" ht="12" customHeight="1">
      <c r="A45" s="46">
        <v>42</v>
      </c>
      <c r="B45" s="62" t="str">
        <f>'dados individual'!$B$53</f>
        <v>NATAN - FLA</v>
      </c>
      <c r="C45" s="118">
        <f>'dados individual'!$CE$53</f>
        <v>1</v>
      </c>
      <c r="D45" s="49">
        <f>'dados individual'!$CD$53</f>
        <v>35</v>
      </c>
      <c r="E45" s="77">
        <f t="shared" si="0"/>
        <v>-4</v>
      </c>
      <c r="F45" s="77">
        <f t="shared" si="1"/>
        <v>-264</v>
      </c>
    </row>
    <row r="46" spans="1:6" ht="12" customHeight="1">
      <c r="A46" s="46">
        <v>43</v>
      </c>
      <c r="B46" s="58" t="str">
        <f>'dados individual'!B43</f>
        <v>KADU - XV</v>
      </c>
      <c r="C46" s="2">
        <f>'dados individual'!CE43</f>
        <v>1</v>
      </c>
      <c r="D46" s="49">
        <f>'dados individual'!CD43</f>
        <v>31</v>
      </c>
      <c r="E46" s="77">
        <f t="shared" si="0"/>
        <v>-4</v>
      </c>
      <c r="F46" s="77">
        <f t="shared" si="1"/>
        <v>-268</v>
      </c>
    </row>
    <row r="47" spans="1:6" ht="12" customHeight="1">
      <c r="A47" s="46">
        <v>44</v>
      </c>
      <c r="B47" s="62" t="str">
        <f>'dados individual'!B50</f>
        <v>ELDER GUIDOLIN - FLA</v>
      </c>
      <c r="C47" s="2">
        <f>'dados individual'!CE50</f>
        <v>1</v>
      </c>
      <c r="D47" s="49">
        <f>'dados individual'!CD50</f>
        <v>31</v>
      </c>
      <c r="E47" s="77">
        <f t="shared" si="0"/>
        <v>0</v>
      </c>
      <c r="F47" s="77">
        <f t="shared" si="1"/>
        <v>-268</v>
      </c>
    </row>
    <row r="48" spans="1:6" ht="12" customHeight="1">
      <c r="A48" s="46">
        <v>45</v>
      </c>
      <c r="B48" s="62" t="str">
        <f>'dados individual'!B52</f>
        <v>MAURO F. - CDB</v>
      </c>
      <c r="C48" s="2">
        <f>'dados individual'!CE52</f>
        <v>1</v>
      </c>
      <c r="D48" s="49">
        <f>'dados individual'!CD52</f>
        <v>29</v>
      </c>
      <c r="E48" s="77">
        <f t="shared" si="0"/>
        <v>-2</v>
      </c>
      <c r="F48" s="77">
        <f t="shared" si="1"/>
        <v>-270</v>
      </c>
    </row>
    <row r="49" spans="1:6" ht="12" customHeight="1">
      <c r="A49" s="46">
        <v>46</v>
      </c>
      <c r="B49" s="62" t="str">
        <f>'dados individual'!B51</f>
        <v>MATEUS MANO - LP</v>
      </c>
      <c r="C49" s="2">
        <f>'dados individual'!CE51</f>
        <v>1</v>
      </c>
      <c r="D49" s="49">
        <f>'dados individual'!CD51</f>
        <v>27</v>
      </c>
      <c r="E49" s="77">
        <f t="shared" si="0"/>
        <v>-2</v>
      </c>
      <c r="F49" s="77">
        <f t="shared" si="1"/>
        <v>-272</v>
      </c>
    </row>
    <row r="50" spans="1:6" ht="12" customHeight="1">
      <c r="A50" s="46">
        <v>47</v>
      </c>
      <c r="B50" s="58" t="str">
        <f>'dados individual'!B44</f>
        <v>ALCKIMIN - XV</v>
      </c>
      <c r="C50" s="2">
        <f>'dados individual'!CE44</f>
        <v>1</v>
      </c>
      <c r="D50" s="49">
        <f>'dados individual'!CD44</f>
        <v>25</v>
      </c>
      <c r="E50" s="77">
        <f t="shared" si="0"/>
        <v>-2</v>
      </c>
      <c r="F50" s="77">
        <f t="shared" si="1"/>
        <v>-274</v>
      </c>
    </row>
    <row r="51" spans="1:6" ht="12" customHeight="1">
      <c r="A51" s="46">
        <v>48</v>
      </c>
      <c r="B51" s="58" t="str">
        <f>'dados individual'!B32</f>
        <v>EDY - ATB</v>
      </c>
      <c r="C51" s="2">
        <f>'dados individual'!CE32</f>
        <v>1</v>
      </c>
      <c r="D51" s="49">
        <f>'dados individual'!CD32</f>
        <v>19</v>
      </c>
      <c r="E51" s="77">
        <f t="shared" si="0"/>
        <v>-6</v>
      </c>
      <c r="F51" s="77">
        <f t="shared" si="1"/>
        <v>-280</v>
      </c>
    </row>
    <row r="52" spans="1:6" ht="12" customHeight="1">
      <c r="A52" s="46">
        <v>49</v>
      </c>
      <c r="B52" s="58" t="str">
        <f>'dados individual'!B45</f>
        <v>AMAURI JR - XV</v>
      </c>
      <c r="C52" s="2">
        <f>'dados individual'!CE45</f>
        <v>1</v>
      </c>
      <c r="D52" s="49">
        <f>'dados individual'!CD45</f>
        <v>19</v>
      </c>
      <c r="E52" s="77">
        <f t="shared" si="0"/>
        <v>0</v>
      </c>
      <c r="F52" s="77">
        <f t="shared" si="1"/>
        <v>-280</v>
      </c>
    </row>
    <row r="53" spans="1:6" ht="12" customHeight="1">
      <c r="A53" s="46">
        <v>50</v>
      </c>
      <c r="B53" s="58" t="str">
        <f>'dados individual'!B35</f>
        <v>LEO - ATB</v>
      </c>
      <c r="C53" s="2">
        <f>'dados individual'!CE35</f>
        <v>1</v>
      </c>
      <c r="D53" s="49">
        <f>'dados individual'!CD35</f>
        <v>13</v>
      </c>
      <c r="E53" s="77">
        <f t="shared" si="0"/>
        <v>-6</v>
      </c>
      <c r="F53" s="77">
        <f t="shared" si="1"/>
        <v>-286</v>
      </c>
    </row>
  </sheetData>
  <mergeCells count="4">
    <mergeCell ref="H2:I2"/>
    <mergeCell ref="A1:F1"/>
    <mergeCell ref="A2:F2"/>
    <mergeCell ref="H1:I1"/>
  </mergeCells>
  <conditionalFormatting sqref="F4">
    <cfRule type="cellIs" priority="1" dxfId="0" operator="equal" stopIfTrue="1">
      <formula>"F"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tabColor indexed="10"/>
  </sheetPr>
  <dimension ref="A1:CV53"/>
  <sheetViews>
    <sheetView showGridLines="0" workbookViewId="0" topLeftCell="A1">
      <pane xSplit="2" topLeftCell="C1" activePane="topRight" state="frozen"/>
      <selection pane="topLeft" activeCell="A1" sqref="A1"/>
      <selection pane="topRight" activeCell="CJ30" sqref="CJ30"/>
    </sheetView>
  </sheetViews>
  <sheetFormatPr defaultColWidth="9.140625" defaultRowHeight="12.75"/>
  <cols>
    <col min="1" max="1" width="3.28125" style="0" customWidth="1"/>
    <col min="2" max="2" width="30.28125" style="22" customWidth="1"/>
    <col min="3" max="3" width="13.57421875" style="22" customWidth="1"/>
    <col min="4" max="4" width="13.28125" style="22" customWidth="1"/>
    <col min="5" max="5" width="12.57421875" style="22" customWidth="1"/>
    <col min="6" max="6" width="13.57421875" style="22" customWidth="1"/>
    <col min="7" max="7" width="2.00390625" style="22" customWidth="1"/>
    <col min="8" max="24" width="4.00390625" style="22" hidden="1" customWidth="1"/>
    <col min="25" max="43" width="3.00390625" style="22" hidden="1" customWidth="1"/>
    <col min="44" max="44" width="4.7109375" style="22" hidden="1" customWidth="1"/>
    <col min="45" max="47" width="5.00390625" style="22" hidden="1" customWidth="1"/>
    <col min="48" max="62" width="4.00390625" style="22" hidden="1" customWidth="1"/>
    <col min="63" max="63" width="3.00390625" style="22" hidden="1" customWidth="1"/>
    <col min="64" max="64" width="4.00390625" style="22" hidden="1" customWidth="1"/>
    <col min="65" max="80" width="3.00390625" style="22" hidden="1" customWidth="1"/>
    <col min="81" max="81" width="3.57421875" style="22" hidden="1" customWidth="1"/>
    <col min="82" max="82" width="6.28125" style="23" hidden="1" customWidth="1"/>
    <col min="83" max="83" width="4.57421875" style="23" hidden="1" customWidth="1"/>
    <col min="84" max="84" width="2.7109375" style="23" hidden="1" customWidth="1"/>
    <col min="85" max="85" width="9.140625" style="0" hidden="1" customWidth="1"/>
    <col min="86" max="87" width="9.140625" style="0" customWidth="1"/>
  </cols>
  <sheetData>
    <row r="1" spans="2:45" ht="12" customHeight="1">
      <c r="B1" s="112"/>
      <c r="C1" s="83" t="s">
        <v>35</v>
      </c>
      <c r="D1" s="78" t="s">
        <v>36</v>
      </c>
      <c r="E1" s="79" t="s">
        <v>39</v>
      </c>
      <c r="F1" s="79" t="s">
        <v>41</v>
      </c>
      <c r="G1" s="50"/>
      <c r="H1" s="28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0"/>
      <c r="AF1" s="30"/>
      <c r="AG1" s="30"/>
      <c r="AH1" s="30"/>
      <c r="AI1" s="30"/>
      <c r="AJ1" s="29"/>
      <c r="AK1" s="29"/>
      <c r="AL1" s="30"/>
      <c r="AM1" s="30"/>
      <c r="AN1" s="30"/>
      <c r="AO1" s="30"/>
      <c r="AP1" s="30"/>
      <c r="AQ1" s="30"/>
      <c r="AS1" s="42"/>
    </row>
    <row r="2" spans="2:84" s="1" customFormat="1" ht="12" customHeight="1">
      <c r="B2" s="112"/>
      <c r="C2" s="84" t="s">
        <v>119</v>
      </c>
      <c r="D2" s="80" t="s">
        <v>42</v>
      </c>
      <c r="E2" s="80" t="s">
        <v>43</v>
      </c>
      <c r="F2" s="80" t="s">
        <v>43</v>
      </c>
      <c r="G2" s="51"/>
      <c r="H2" s="32">
        <v>1</v>
      </c>
      <c r="I2" s="32">
        <v>2</v>
      </c>
      <c r="J2" s="32">
        <v>3</v>
      </c>
      <c r="K2" s="32">
        <v>4</v>
      </c>
      <c r="L2" s="32">
        <v>5</v>
      </c>
      <c r="M2" s="32">
        <v>6</v>
      </c>
      <c r="N2" s="32">
        <v>7</v>
      </c>
      <c r="O2" s="32">
        <v>8</v>
      </c>
      <c r="P2" s="32">
        <v>9</v>
      </c>
      <c r="Q2" s="32">
        <v>10</v>
      </c>
      <c r="R2" s="32">
        <v>11</v>
      </c>
      <c r="S2" s="32">
        <v>12</v>
      </c>
      <c r="T2" s="32">
        <v>13</v>
      </c>
      <c r="U2" s="32">
        <v>14</v>
      </c>
      <c r="V2" s="32">
        <v>15</v>
      </c>
      <c r="W2" s="32">
        <v>16</v>
      </c>
      <c r="X2" s="32">
        <v>17</v>
      </c>
      <c r="Y2" s="32">
        <v>18</v>
      </c>
      <c r="Z2" s="32">
        <v>19</v>
      </c>
      <c r="AA2" s="32">
        <v>20</v>
      </c>
      <c r="AB2" s="32">
        <v>21</v>
      </c>
      <c r="AC2" s="32">
        <v>22</v>
      </c>
      <c r="AD2" s="32">
        <v>23</v>
      </c>
      <c r="AE2" s="32">
        <v>24</v>
      </c>
      <c r="AF2" s="32">
        <v>25</v>
      </c>
      <c r="AG2" s="32">
        <v>26</v>
      </c>
      <c r="AH2" s="32">
        <v>27</v>
      </c>
      <c r="AI2" s="32">
        <v>28</v>
      </c>
      <c r="AJ2" s="32">
        <v>29</v>
      </c>
      <c r="AK2" s="32">
        <v>30</v>
      </c>
      <c r="AL2" s="32">
        <v>31</v>
      </c>
      <c r="AM2" s="32">
        <v>32</v>
      </c>
      <c r="AN2" s="32">
        <v>33</v>
      </c>
      <c r="AO2" s="32">
        <v>34</v>
      </c>
      <c r="AP2" s="32">
        <v>35</v>
      </c>
      <c r="AQ2" s="32">
        <v>36</v>
      </c>
      <c r="AR2" s="3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24"/>
      <c r="CD2" s="110" t="s">
        <v>37</v>
      </c>
      <c r="CE2" s="111"/>
      <c r="CF2" s="25"/>
    </row>
    <row r="3" spans="2:100" s="6" customFormat="1" ht="12" customHeight="1">
      <c r="B3" s="113"/>
      <c r="C3" s="81">
        <v>40299</v>
      </c>
      <c r="D3" s="82">
        <v>40328</v>
      </c>
      <c r="E3" s="82" t="s">
        <v>121</v>
      </c>
      <c r="F3" s="82" t="s">
        <v>120</v>
      </c>
      <c r="G3" s="52"/>
      <c r="H3" s="34">
        <v>100</v>
      </c>
      <c r="I3" s="34">
        <v>92</v>
      </c>
      <c r="J3" s="35">
        <v>85</v>
      </c>
      <c r="K3" s="35">
        <v>81</v>
      </c>
      <c r="L3" s="35">
        <v>75</v>
      </c>
      <c r="M3" s="35">
        <v>72</v>
      </c>
      <c r="N3" s="35">
        <v>69</v>
      </c>
      <c r="O3" s="35">
        <v>66</v>
      </c>
      <c r="P3" s="35">
        <v>61</v>
      </c>
      <c r="Q3" s="35">
        <v>59</v>
      </c>
      <c r="R3" s="35">
        <v>57</v>
      </c>
      <c r="S3" s="35">
        <v>55</v>
      </c>
      <c r="T3" s="35">
        <v>53</v>
      </c>
      <c r="U3" s="35">
        <v>51</v>
      </c>
      <c r="V3" s="35">
        <v>49</v>
      </c>
      <c r="W3" s="35">
        <v>47</v>
      </c>
      <c r="X3" s="35">
        <v>43</v>
      </c>
      <c r="Y3" s="35">
        <v>41</v>
      </c>
      <c r="Z3" s="35">
        <v>39</v>
      </c>
      <c r="AA3" s="35">
        <v>37</v>
      </c>
      <c r="AB3" s="35">
        <v>35</v>
      </c>
      <c r="AC3" s="35">
        <v>33</v>
      </c>
      <c r="AD3" s="36">
        <v>31</v>
      </c>
      <c r="AE3" s="36">
        <v>29</v>
      </c>
      <c r="AF3" s="36">
        <v>27</v>
      </c>
      <c r="AG3" s="36">
        <v>25</v>
      </c>
      <c r="AH3" s="36">
        <v>23</v>
      </c>
      <c r="AI3" s="36">
        <v>21</v>
      </c>
      <c r="AJ3" s="35">
        <v>19</v>
      </c>
      <c r="AK3" s="35">
        <v>17</v>
      </c>
      <c r="AL3" s="36">
        <v>15</v>
      </c>
      <c r="AM3" s="36">
        <v>13</v>
      </c>
      <c r="AN3" s="36">
        <v>11</v>
      </c>
      <c r="AO3" s="36">
        <v>9</v>
      </c>
      <c r="AP3" s="36">
        <v>7</v>
      </c>
      <c r="AQ3" s="36">
        <v>5</v>
      </c>
      <c r="AR3" s="33"/>
      <c r="AS3" s="32">
        <v>1</v>
      </c>
      <c r="AT3" s="32">
        <v>2</v>
      </c>
      <c r="AU3" s="32">
        <v>3</v>
      </c>
      <c r="AV3" s="32">
        <v>4</v>
      </c>
      <c r="AW3" s="32">
        <v>5</v>
      </c>
      <c r="AX3" s="32">
        <v>6</v>
      </c>
      <c r="AY3" s="32">
        <v>7</v>
      </c>
      <c r="AZ3" s="32">
        <v>8</v>
      </c>
      <c r="BA3" s="32">
        <v>9</v>
      </c>
      <c r="BB3" s="32">
        <v>10</v>
      </c>
      <c r="BC3" s="32">
        <v>11</v>
      </c>
      <c r="BD3" s="32">
        <v>12</v>
      </c>
      <c r="BE3" s="32">
        <v>13</v>
      </c>
      <c r="BF3" s="32">
        <v>14</v>
      </c>
      <c r="BG3" s="32">
        <v>15</v>
      </c>
      <c r="BH3" s="32">
        <v>16</v>
      </c>
      <c r="BI3" s="32">
        <v>17</v>
      </c>
      <c r="BJ3" s="32">
        <v>18</v>
      </c>
      <c r="BK3" s="32">
        <v>19</v>
      </c>
      <c r="BL3" s="32">
        <v>20</v>
      </c>
      <c r="BM3" s="32">
        <v>21</v>
      </c>
      <c r="BN3" s="32">
        <v>22</v>
      </c>
      <c r="BO3" s="32">
        <v>23</v>
      </c>
      <c r="BP3" s="32">
        <v>24</v>
      </c>
      <c r="BQ3" s="32">
        <v>25</v>
      </c>
      <c r="BR3" s="32">
        <v>26</v>
      </c>
      <c r="BS3" s="32">
        <v>27</v>
      </c>
      <c r="BT3" s="32">
        <v>28</v>
      </c>
      <c r="BU3" s="32">
        <v>29</v>
      </c>
      <c r="BV3" s="32">
        <v>30</v>
      </c>
      <c r="BW3" s="32">
        <v>31</v>
      </c>
      <c r="BX3" s="32">
        <v>32</v>
      </c>
      <c r="BY3" s="32">
        <v>33</v>
      </c>
      <c r="BZ3" s="32">
        <v>34</v>
      </c>
      <c r="CA3" s="32">
        <v>35</v>
      </c>
      <c r="CB3" s="32">
        <v>36</v>
      </c>
      <c r="CC3" s="47"/>
      <c r="CD3" s="43" t="s">
        <v>23</v>
      </c>
      <c r="CE3" s="43" t="s">
        <v>27</v>
      </c>
      <c r="CF3" s="3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87" ht="12.75">
      <c r="A4" s="7">
        <v>1</v>
      </c>
      <c r="B4" s="90" t="s">
        <v>52</v>
      </c>
      <c r="C4" s="93">
        <v>1</v>
      </c>
      <c r="D4" s="94">
        <v>20</v>
      </c>
      <c r="E4" s="94"/>
      <c r="F4" s="94"/>
      <c r="G4" s="53"/>
      <c r="H4" s="26">
        <f>COUNTIF(C4:F4,"1")</f>
        <v>1</v>
      </c>
      <c r="I4" s="38">
        <f>COUNTIF(C4:F4,"2")</f>
        <v>0</v>
      </c>
      <c r="J4" s="38">
        <f>COUNTIF(C4:F4,"3")</f>
        <v>0</v>
      </c>
      <c r="K4" s="38">
        <f>COUNTIF(C4:F4,"4")</f>
        <v>0</v>
      </c>
      <c r="L4" s="38">
        <f>COUNTIF(C4:F4,"5")</f>
        <v>0</v>
      </c>
      <c r="M4" s="38">
        <f>COUNTIF(C4:F4,"6")</f>
        <v>0</v>
      </c>
      <c r="N4" s="38">
        <f>COUNTIF(C4:F4,"7")</f>
        <v>0</v>
      </c>
      <c r="O4" s="38">
        <f>COUNTIF(C4:F4,"8")</f>
        <v>0</v>
      </c>
      <c r="P4" s="38">
        <f>COUNTIF(C4:F4,"9")</f>
        <v>0</v>
      </c>
      <c r="Q4" s="38">
        <f>COUNTIF(C4:F4,"10")</f>
        <v>0</v>
      </c>
      <c r="R4" s="38">
        <f>COUNTIF(C4:F4,"11")</f>
        <v>0</v>
      </c>
      <c r="S4" s="38">
        <f>COUNTIF(C4:F4,"12")</f>
        <v>0</v>
      </c>
      <c r="T4" s="38">
        <f>COUNTIF(C4:F4,"13")</f>
        <v>0</v>
      </c>
      <c r="U4" s="38">
        <f>COUNTIF(C4:F4,"14")</f>
        <v>0</v>
      </c>
      <c r="V4" s="38">
        <f>COUNTIF(C4:F4,"15")</f>
        <v>0</v>
      </c>
      <c r="W4" s="38">
        <f>COUNTIF(C4:F4,"16")</f>
        <v>0</v>
      </c>
      <c r="X4" s="38">
        <f>COUNTIF(C4:F4,"17")</f>
        <v>0</v>
      </c>
      <c r="Y4" s="38">
        <f>COUNTIF(C4:F4,"18")</f>
        <v>0</v>
      </c>
      <c r="Z4" s="38">
        <f>COUNTIF(C4:F4,"19")</f>
        <v>0</v>
      </c>
      <c r="AA4" s="38">
        <f>COUNTIF(C4:F4,"20")</f>
        <v>1</v>
      </c>
      <c r="AB4" s="38">
        <f>COUNTIF(C4:F4,"21")</f>
        <v>0</v>
      </c>
      <c r="AC4" s="38">
        <f>COUNTIF(C4:F4,"22")</f>
        <v>0</v>
      </c>
      <c r="AD4" s="38">
        <f>COUNTIF(C4:F4,"23")</f>
        <v>0</v>
      </c>
      <c r="AE4" s="38">
        <f>COUNTIF(C4:F4,"24")</f>
        <v>0</v>
      </c>
      <c r="AF4" s="38">
        <f>COUNTIF(C4:F4,"25")</f>
        <v>0</v>
      </c>
      <c r="AG4" s="38">
        <f>COUNTIF(C4:F4,"26")</f>
        <v>0</v>
      </c>
      <c r="AH4" s="38">
        <f>COUNTIF(C4:F4,"27")</f>
        <v>0</v>
      </c>
      <c r="AI4" s="38">
        <f>COUNTIF(C4:F4,"28")</f>
        <v>0</v>
      </c>
      <c r="AJ4" s="38">
        <f>COUNTIF(C4:F4,"29")</f>
        <v>0</v>
      </c>
      <c r="AK4" s="38">
        <f>COUNTIF(C4:F4,"30")</f>
        <v>0</v>
      </c>
      <c r="AL4" s="38">
        <f>COUNTIF(C4:F4,"31")</f>
        <v>0</v>
      </c>
      <c r="AM4" s="38">
        <f>COUNTIF(C4:F4,"32")</f>
        <v>0</v>
      </c>
      <c r="AN4" s="38">
        <f>COUNTIF(C4:F4,"33")</f>
        <v>0</v>
      </c>
      <c r="AO4" s="38">
        <f>COUNTIF(C4:F4,"34")</f>
        <v>0</v>
      </c>
      <c r="AP4" s="38">
        <f>COUNTIF(C4:F4,"35")</f>
        <v>0</v>
      </c>
      <c r="AQ4" s="38">
        <f>COUNTIF(C4:F4,"36")</f>
        <v>0</v>
      </c>
      <c r="AR4" s="27"/>
      <c r="AS4" s="26">
        <f>PRODUCT(H4,H$3)</f>
        <v>100</v>
      </c>
      <c r="AT4" s="26">
        <f>PRODUCT(I4,I$3)</f>
        <v>0</v>
      </c>
      <c r="AU4" s="26">
        <f>PRODUCT(J4,J$3)</f>
        <v>0</v>
      </c>
      <c r="AV4" s="26">
        <f>PRODUCT(K4,K$3)</f>
        <v>0</v>
      </c>
      <c r="AW4" s="26">
        <f>PRODUCT(L4,L$3)</f>
        <v>0</v>
      </c>
      <c r="AX4" s="26">
        <f>PRODUCT(M4,M$3)</f>
        <v>0</v>
      </c>
      <c r="AY4" s="26">
        <f>PRODUCT(N4,N$3)</f>
        <v>0</v>
      </c>
      <c r="AZ4" s="26">
        <f>PRODUCT(O4,O$3)</f>
        <v>0</v>
      </c>
      <c r="BA4" s="26">
        <f>PRODUCT(P4,P$3)</f>
        <v>0</v>
      </c>
      <c r="BB4" s="26">
        <f>PRODUCT(Q4,Q$3)</f>
        <v>0</v>
      </c>
      <c r="BC4" s="26">
        <f>PRODUCT(R4,R$3)</f>
        <v>0</v>
      </c>
      <c r="BD4" s="26">
        <f>PRODUCT(S4,S$3)</f>
        <v>0</v>
      </c>
      <c r="BE4" s="26">
        <f>PRODUCT(T4,T$3)</f>
        <v>0</v>
      </c>
      <c r="BF4" s="26">
        <f>PRODUCT(U4,U$3)</f>
        <v>0</v>
      </c>
      <c r="BG4" s="26">
        <f>PRODUCT(V4,V$3)</f>
        <v>0</v>
      </c>
      <c r="BH4" s="26">
        <f>PRODUCT(W4,W$3)</f>
        <v>0</v>
      </c>
      <c r="BI4" s="26">
        <f>PRODUCT(X4,X$3)</f>
        <v>0</v>
      </c>
      <c r="BJ4" s="26">
        <f>PRODUCT(Y4,Y$3)</f>
        <v>0</v>
      </c>
      <c r="BK4" s="26">
        <f>PRODUCT(Z4,Z$3)</f>
        <v>0</v>
      </c>
      <c r="BL4" s="26">
        <f>PRODUCT(AA4,AA$3)</f>
        <v>37</v>
      </c>
      <c r="BM4" s="26">
        <f>PRODUCT(AB4,AB$3)</f>
        <v>0</v>
      </c>
      <c r="BN4" s="26">
        <f>PRODUCT(AC4,AC$3)</f>
        <v>0</v>
      </c>
      <c r="BO4" s="26">
        <f>PRODUCT(AD4,AD$3)</f>
        <v>0</v>
      </c>
      <c r="BP4" s="26">
        <f>PRODUCT(AE4,AE$3)</f>
        <v>0</v>
      </c>
      <c r="BQ4" s="26">
        <f>PRODUCT(AF4,AF$3)</f>
        <v>0</v>
      </c>
      <c r="BR4" s="26">
        <f>PRODUCT(AG4,AG$3)</f>
        <v>0</v>
      </c>
      <c r="BS4" s="26">
        <f>PRODUCT(AH4,AH$3)</f>
        <v>0</v>
      </c>
      <c r="BT4" s="26">
        <f>PRODUCT(AI4,AI$3)</f>
        <v>0</v>
      </c>
      <c r="BU4" s="26">
        <f>PRODUCT(AJ4,AJ$3)</f>
        <v>0</v>
      </c>
      <c r="BV4" s="26">
        <f>PRODUCT(AK4,AK$3)</f>
        <v>0</v>
      </c>
      <c r="BW4" s="26">
        <f>PRODUCT(AL4,AL$3)</f>
        <v>0</v>
      </c>
      <c r="BX4" s="26">
        <f>PRODUCT(AM4,AM$3)</f>
        <v>0</v>
      </c>
      <c r="BY4" s="26">
        <f>PRODUCT(AN4,AN$3)</f>
        <v>0</v>
      </c>
      <c r="BZ4" s="26">
        <f>PRODUCT(AO4,AO$3)</f>
        <v>0</v>
      </c>
      <c r="CA4" s="26">
        <f>PRODUCT(AP4,AP$3)</f>
        <v>0</v>
      </c>
      <c r="CB4" s="26">
        <f>PRODUCT(AQ4,AQ$3)</f>
        <v>0</v>
      </c>
      <c r="CC4" s="39"/>
      <c r="CD4" s="48">
        <f>SUM(AS4:CB4)</f>
        <v>137</v>
      </c>
      <c r="CE4" s="40">
        <f>COUNT(C4:F4)</f>
        <v>2</v>
      </c>
      <c r="CF4" s="39"/>
      <c r="CI4" s="54"/>
    </row>
    <row r="5" spans="1:87" ht="12.75">
      <c r="A5" s="7">
        <v>2</v>
      </c>
      <c r="B5" s="90" t="s">
        <v>127</v>
      </c>
      <c r="C5" s="93">
        <v>2</v>
      </c>
      <c r="D5" s="93"/>
      <c r="E5" s="93"/>
      <c r="F5" s="95"/>
      <c r="G5" s="55"/>
      <c r="H5" s="26">
        <f>COUNTIF(C5:F5,"1")</f>
        <v>0</v>
      </c>
      <c r="I5" s="38">
        <f>COUNTIF(C5:F5,"2")</f>
        <v>1</v>
      </c>
      <c r="J5" s="38">
        <f>COUNTIF(C5:F5,"3")</f>
        <v>0</v>
      </c>
      <c r="K5" s="38">
        <f>COUNTIF(C5:F5,"4")</f>
        <v>0</v>
      </c>
      <c r="L5" s="38">
        <f>COUNTIF(C5:F5,"5")</f>
        <v>0</v>
      </c>
      <c r="M5" s="38">
        <f>COUNTIF(C5:F5,"6")</f>
        <v>0</v>
      </c>
      <c r="N5" s="38">
        <f>COUNTIF(C5:F5,"7")</f>
        <v>0</v>
      </c>
      <c r="O5" s="38">
        <f>COUNTIF(C5:F5,"8")</f>
        <v>0</v>
      </c>
      <c r="P5" s="38">
        <f>COUNTIF(C5:F5,"9")</f>
        <v>0</v>
      </c>
      <c r="Q5" s="38">
        <f>COUNTIF(C5:F5,"10")</f>
        <v>0</v>
      </c>
      <c r="R5" s="38">
        <f>COUNTIF(C5:F5,"11")</f>
        <v>0</v>
      </c>
      <c r="S5" s="38">
        <f>COUNTIF(C5:F5,"12")</f>
        <v>0</v>
      </c>
      <c r="T5" s="38">
        <f>COUNTIF(C5:F5,"13")</f>
        <v>0</v>
      </c>
      <c r="U5" s="38">
        <f>COUNTIF(C5:F5,"14")</f>
        <v>0</v>
      </c>
      <c r="V5" s="38">
        <f>COUNTIF(C5:F5,"15")</f>
        <v>0</v>
      </c>
      <c r="W5" s="38">
        <f>COUNTIF(C5:F5,"16")</f>
        <v>0</v>
      </c>
      <c r="X5" s="38">
        <f>COUNTIF(C5:F5,"17")</f>
        <v>0</v>
      </c>
      <c r="Y5" s="38">
        <f>COUNTIF(C5:F5,"18")</f>
        <v>0</v>
      </c>
      <c r="Z5" s="38">
        <f>COUNTIF(C5:F5,"19")</f>
        <v>0</v>
      </c>
      <c r="AA5" s="38">
        <f>COUNTIF(C5:F5,"20")</f>
        <v>0</v>
      </c>
      <c r="AB5" s="38">
        <f>COUNTIF(C5:F5,"21")</f>
        <v>0</v>
      </c>
      <c r="AC5" s="38">
        <f>COUNTIF(C5:F5,"22")</f>
        <v>0</v>
      </c>
      <c r="AD5" s="38">
        <f>COUNTIF(C5:F5,"23")</f>
        <v>0</v>
      </c>
      <c r="AE5" s="38">
        <f>COUNTIF(C5:F5,"24")</f>
        <v>0</v>
      </c>
      <c r="AF5" s="38">
        <f>COUNTIF(C5:F5,"25")</f>
        <v>0</v>
      </c>
      <c r="AG5" s="38">
        <f>COUNTIF(C5:F5,"26")</f>
        <v>0</v>
      </c>
      <c r="AH5" s="38">
        <f>COUNTIF(C5:F5,"27")</f>
        <v>0</v>
      </c>
      <c r="AI5" s="38">
        <f>COUNTIF(C5:F5,"28")</f>
        <v>0</v>
      </c>
      <c r="AJ5" s="38">
        <f>COUNTIF(C5:F5,"29")</f>
        <v>0</v>
      </c>
      <c r="AK5" s="38">
        <f>COUNTIF(C5:F5,"30")</f>
        <v>0</v>
      </c>
      <c r="AL5" s="38">
        <f>COUNTIF(C5:F5,"31")</f>
        <v>0</v>
      </c>
      <c r="AM5" s="38">
        <f>COUNTIF(C5:F5,"32")</f>
        <v>0</v>
      </c>
      <c r="AN5" s="38">
        <f>COUNTIF(C5:F5,"33")</f>
        <v>0</v>
      </c>
      <c r="AO5" s="38">
        <f>COUNTIF(C5:F5,"34")</f>
        <v>0</v>
      </c>
      <c r="AP5" s="38">
        <f>COUNTIF(C5:F5,"35")</f>
        <v>0</v>
      </c>
      <c r="AQ5" s="38">
        <f>COUNTIF(C5:F5,"36")</f>
        <v>0</v>
      </c>
      <c r="AR5" s="27"/>
      <c r="AS5" s="26">
        <f>PRODUCT(H5,H$3)</f>
        <v>0</v>
      </c>
      <c r="AT5" s="26">
        <f>PRODUCT(I5,I$3)</f>
        <v>92</v>
      </c>
      <c r="AU5" s="26">
        <f>PRODUCT(J5,J$3)</f>
        <v>0</v>
      </c>
      <c r="AV5" s="26">
        <f>PRODUCT(K5,K$3)</f>
        <v>0</v>
      </c>
      <c r="AW5" s="26">
        <f>PRODUCT(L5,L$3)</f>
        <v>0</v>
      </c>
      <c r="AX5" s="26">
        <f>PRODUCT(M5,M$3)</f>
        <v>0</v>
      </c>
      <c r="AY5" s="26">
        <f>PRODUCT(N5,N$3)</f>
        <v>0</v>
      </c>
      <c r="AZ5" s="26">
        <f>PRODUCT(O5,O$3)</f>
        <v>0</v>
      </c>
      <c r="BA5" s="26">
        <f>PRODUCT(P5,P$3)</f>
        <v>0</v>
      </c>
      <c r="BB5" s="26">
        <f>PRODUCT(Q5,Q$3)</f>
        <v>0</v>
      </c>
      <c r="BC5" s="26">
        <f>PRODUCT(R5,R$3)</f>
        <v>0</v>
      </c>
      <c r="BD5" s="26">
        <f>PRODUCT(S5,S$3)</f>
        <v>0</v>
      </c>
      <c r="BE5" s="26">
        <f>PRODUCT(T5,T$3)</f>
        <v>0</v>
      </c>
      <c r="BF5" s="26">
        <f>PRODUCT(U5,U$3)</f>
        <v>0</v>
      </c>
      <c r="BG5" s="26">
        <f>PRODUCT(V5,V$3)</f>
        <v>0</v>
      </c>
      <c r="BH5" s="26">
        <f>PRODUCT(W5,W$3)</f>
        <v>0</v>
      </c>
      <c r="BI5" s="26">
        <f>PRODUCT(X5,X$3)</f>
        <v>0</v>
      </c>
      <c r="BJ5" s="26">
        <f>PRODUCT(Y5,Y$3)</f>
        <v>0</v>
      </c>
      <c r="BK5" s="26">
        <f>PRODUCT(Z5,Z$3)</f>
        <v>0</v>
      </c>
      <c r="BL5" s="26">
        <f>PRODUCT(AA5,AA$3)</f>
        <v>0</v>
      </c>
      <c r="BM5" s="26">
        <f>PRODUCT(AB5,AB$3)</f>
        <v>0</v>
      </c>
      <c r="BN5" s="26">
        <f>PRODUCT(AC5,AC$3)</f>
        <v>0</v>
      </c>
      <c r="BO5" s="26">
        <f>PRODUCT(AD5,AD$3)</f>
        <v>0</v>
      </c>
      <c r="BP5" s="26">
        <f>PRODUCT(AE5,AE$3)</f>
        <v>0</v>
      </c>
      <c r="BQ5" s="26">
        <f>PRODUCT(AF5,AF$3)</f>
        <v>0</v>
      </c>
      <c r="BR5" s="26">
        <f>PRODUCT(AG5,AG$3)</f>
        <v>0</v>
      </c>
      <c r="BS5" s="26">
        <f>PRODUCT(AH5,AH$3)</f>
        <v>0</v>
      </c>
      <c r="BT5" s="26">
        <f>PRODUCT(AI5,AI$3)</f>
        <v>0</v>
      </c>
      <c r="BU5" s="26">
        <f>PRODUCT(AJ5,AJ$3)</f>
        <v>0</v>
      </c>
      <c r="BV5" s="26">
        <f>PRODUCT(AK5,AK$3)</f>
        <v>0</v>
      </c>
      <c r="BW5" s="26">
        <f>PRODUCT(AL5,AL$3)</f>
        <v>0</v>
      </c>
      <c r="BX5" s="26">
        <f>PRODUCT(AM5,AM$3)</f>
        <v>0</v>
      </c>
      <c r="BY5" s="26">
        <f>PRODUCT(AN5,AN$3)</f>
        <v>0</v>
      </c>
      <c r="BZ5" s="26">
        <f>PRODUCT(AO5,AO$3)</f>
        <v>0</v>
      </c>
      <c r="CA5" s="26">
        <f>PRODUCT(AP5,AP$3)</f>
        <v>0</v>
      </c>
      <c r="CB5" s="26">
        <f>PRODUCT(AQ5,AQ$3)</f>
        <v>0</v>
      </c>
      <c r="CC5" s="39"/>
      <c r="CD5" s="48">
        <f>SUM(AS5:CB5)</f>
        <v>92</v>
      </c>
      <c r="CE5" s="40">
        <f>COUNT(C5:F5)</f>
        <v>1</v>
      </c>
      <c r="CF5" s="39"/>
      <c r="CI5" s="55"/>
    </row>
    <row r="6" spans="1:87" ht="12.75">
      <c r="A6" s="7">
        <v>3</v>
      </c>
      <c r="B6" s="90" t="s">
        <v>101</v>
      </c>
      <c r="C6" s="93">
        <v>3</v>
      </c>
      <c r="D6" s="94"/>
      <c r="E6" s="93"/>
      <c r="F6" s="95"/>
      <c r="G6" s="53"/>
      <c r="H6" s="26">
        <f>COUNTIF(C6:F6,"1")</f>
        <v>0</v>
      </c>
      <c r="I6" s="38">
        <f>COUNTIF(C6:F6,"2")</f>
        <v>0</v>
      </c>
      <c r="J6" s="38">
        <f>COUNTIF(C6:F6,"3")</f>
        <v>1</v>
      </c>
      <c r="K6" s="38">
        <f>COUNTIF(C6:F6,"4")</f>
        <v>0</v>
      </c>
      <c r="L6" s="38">
        <f>COUNTIF(C6:F6,"5")</f>
        <v>0</v>
      </c>
      <c r="M6" s="38">
        <f>COUNTIF(C6:F6,"6")</f>
        <v>0</v>
      </c>
      <c r="N6" s="38">
        <f>COUNTIF(C6:F6,"7")</f>
        <v>0</v>
      </c>
      <c r="O6" s="38">
        <f>COUNTIF(C6:F6,"8")</f>
        <v>0</v>
      </c>
      <c r="P6" s="38">
        <f>COUNTIF(C6:F6,"9")</f>
        <v>0</v>
      </c>
      <c r="Q6" s="38">
        <f>COUNTIF(C6:F6,"10")</f>
        <v>0</v>
      </c>
      <c r="R6" s="38">
        <f>COUNTIF(C6:F6,"11")</f>
        <v>0</v>
      </c>
      <c r="S6" s="38">
        <f>COUNTIF(C6:F6,"12")</f>
        <v>0</v>
      </c>
      <c r="T6" s="38">
        <f>COUNTIF(C6:F6,"13")</f>
        <v>0</v>
      </c>
      <c r="U6" s="38">
        <f>COUNTIF(C6:F6,"14")</f>
        <v>0</v>
      </c>
      <c r="V6" s="38">
        <f>COUNTIF(C6:F6,"15")</f>
        <v>0</v>
      </c>
      <c r="W6" s="38">
        <f>COUNTIF(C6:F6,"16")</f>
        <v>0</v>
      </c>
      <c r="X6" s="38">
        <f>COUNTIF(C6:F6,"17")</f>
        <v>0</v>
      </c>
      <c r="Y6" s="38">
        <f>COUNTIF(C6:F6,"18")</f>
        <v>0</v>
      </c>
      <c r="Z6" s="38">
        <f>COUNTIF(C6:F6,"19")</f>
        <v>0</v>
      </c>
      <c r="AA6" s="38">
        <f>COUNTIF(C6:F6,"20")</f>
        <v>0</v>
      </c>
      <c r="AB6" s="38">
        <f>COUNTIF(C6:F6,"21")</f>
        <v>0</v>
      </c>
      <c r="AC6" s="38">
        <f>COUNTIF(C6:F6,"22")</f>
        <v>0</v>
      </c>
      <c r="AD6" s="38">
        <f>COUNTIF(C6:F6,"23")</f>
        <v>0</v>
      </c>
      <c r="AE6" s="38">
        <f>COUNTIF(C6:F6,"24")</f>
        <v>0</v>
      </c>
      <c r="AF6" s="38">
        <f>COUNTIF(C6:F6,"25")</f>
        <v>0</v>
      </c>
      <c r="AG6" s="38">
        <f>COUNTIF(C6:F6,"26")</f>
        <v>0</v>
      </c>
      <c r="AH6" s="38">
        <f>COUNTIF(C6:F6,"27")</f>
        <v>0</v>
      </c>
      <c r="AI6" s="38">
        <f>COUNTIF(C6:F6,"28")</f>
        <v>0</v>
      </c>
      <c r="AJ6" s="38">
        <f>COUNTIF(C6:F6,"29")</f>
        <v>0</v>
      </c>
      <c r="AK6" s="38">
        <f>COUNTIF(C6:F6,"30")</f>
        <v>0</v>
      </c>
      <c r="AL6" s="38">
        <f>COUNTIF(C6:F6,"31")</f>
        <v>0</v>
      </c>
      <c r="AM6" s="38">
        <f>COUNTIF(C6:F6,"32")</f>
        <v>0</v>
      </c>
      <c r="AN6" s="38">
        <f>COUNTIF(C6:F6,"33")</f>
        <v>0</v>
      </c>
      <c r="AO6" s="38">
        <f>COUNTIF(C6:F6,"34")</f>
        <v>0</v>
      </c>
      <c r="AP6" s="38">
        <f>COUNTIF(C6:F6,"35")</f>
        <v>0</v>
      </c>
      <c r="AQ6" s="38">
        <f>COUNTIF(C6:F6,"36")</f>
        <v>0</v>
      </c>
      <c r="AR6" s="27"/>
      <c r="AS6" s="26">
        <f>PRODUCT(H6,H$3)</f>
        <v>0</v>
      </c>
      <c r="AT6" s="26">
        <f>PRODUCT(I6,I$3)</f>
        <v>0</v>
      </c>
      <c r="AU6" s="26">
        <f>PRODUCT(J6,J$3)</f>
        <v>85</v>
      </c>
      <c r="AV6" s="26">
        <f>PRODUCT(K6,K$3)</f>
        <v>0</v>
      </c>
      <c r="AW6" s="26">
        <f>PRODUCT(L6,L$3)</f>
        <v>0</v>
      </c>
      <c r="AX6" s="26">
        <f>PRODUCT(M6,M$3)</f>
        <v>0</v>
      </c>
      <c r="AY6" s="26">
        <f>PRODUCT(N6,N$3)</f>
        <v>0</v>
      </c>
      <c r="AZ6" s="26">
        <f>PRODUCT(O6,O$3)</f>
        <v>0</v>
      </c>
      <c r="BA6" s="26">
        <f>PRODUCT(P6,P$3)</f>
        <v>0</v>
      </c>
      <c r="BB6" s="26">
        <f>PRODUCT(Q6,Q$3)</f>
        <v>0</v>
      </c>
      <c r="BC6" s="26">
        <f>PRODUCT(R6,R$3)</f>
        <v>0</v>
      </c>
      <c r="BD6" s="26">
        <f>PRODUCT(S6,S$3)</f>
        <v>0</v>
      </c>
      <c r="BE6" s="26">
        <f>PRODUCT(T6,T$3)</f>
        <v>0</v>
      </c>
      <c r="BF6" s="26">
        <f>PRODUCT(U6,U$3)</f>
        <v>0</v>
      </c>
      <c r="BG6" s="26">
        <f>PRODUCT(V6,V$3)</f>
        <v>0</v>
      </c>
      <c r="BH6" s="26">
        <f>PRODUCT(W6,W$3)</f>
        <v>0</v>
      </c>
      <c r="BI6" s="26">
        <f>PRODUCT(X6,X$3)</f>
        <v>0</v>
      </c>
      <c r="BJ6" s="26">
        <f>PRODUCT(Y6,Y$3)</f>
        <v>0</v>
      </c>
      <c r="BK6" s="26">
        <f>PRODUCT(Z6,Z$3)</f>
        <v>0</v>
      </c>
      <c r="BL6" s="26">
        <f>PRODUCT(AA6,AA$3)</f>
        <v>0</v>
      </c>
      <c r="BM6" s="26">
        <f>PRODUCT(AB6,AB$3)</f>
        <v>0</v>
      </c>
      <c r="BN6" s="26">
        <f>PRODUCT(AC6,AC$3)</f>
        <v>0</v>
      </c>
      <c r="BO6" s="26">
        <f>PRODUCT(AD6,AD$3)</f>
        <v>0</v>
      </c>
      <c r="BP6" s="26">
        <f>PRODUCT(AE6,AE$3)</f>
        <v>0</v>
      </c>
      <c r="BQ6" s="26">
        <f>PRODUCT(AF6,AF$3)</f>
        <v>0</v>
      </c>
      <c r="BR6" s="26">
        <f>PRODUCT(AG6,AG$3)</f>
        <v>0</v>
      </c>
      <c r="BS6" s="26">
        <f>PRODUCT(AH6,AH$3)</f>
        <v>0</v>
      </c>
      <c r="BT6" s="26">
        <f>PRODUCT(AI6,AI$3)</f>
        <v>0</v>
      </c>
      <c r="BU6" s="26">
        <f>PRODUCT(AJ6,AJ$3)</f>
        <v>0</v>
      </c>
      <c r="BV6" s="26">
        <f>PRODUCT(AK6,AK$3)</f>
        <v>0</v>
      </c>
      <c r="BW6" s="26">
        <f>PRODUCT(AL6,AL$3)</f>
        <v>0</v>
      </c>
      <c r="BX6" s="26">
        <f>PRODUCT(AM6,AM$3)</f>
        <v>0</v>
      </c>
      <c r="BY6" s="26">
        <f>PRODUCT(AN6,AN$3)</f>
        <v>0</v>
      </c>
      <c r="BZ6" s="26">
        <f>PRODUCT(AO6,AO$3)</f>
        <v>0</v>
      </c>
      <c r="CA6" s="26">
        <f>PRODUCT(AP6,AP$3)</f>
        <v>0</v>
      </c>
      <c r="CB6" s="26">
        <f>PRODUCT(AQ6,AQ$3)</f>
        <v>0</v>
      </c>
      <c r="CC6" s="39"/>
      <c r="CD6" s="48">
        <f>SUM(AS6:CB6)</f>
        <v>85</v>
      </c>
      <c r="CE6" s="40">
        <f>COUNT(C6:F6)</f>
        <v>1</v>
      </c>
      <c r="CF6" s="39"/>
      <c r="CI6" s="55"/>
    </row>
    <row r="7" spans="1:87" ht="12.75">
      <c r="A7" s="7">
        <v>4</v>
      </c>
      <c r="B7" s="90" t="s">
        <v>102</v>
      </c>
      <c r="C7" s="93">
        <v>4</v>
      </c>
      <c r="D7" s="94">
        <v>1</v>
      </c>
      <c r="E7" s="94">
        <v>11</v>
      </c>
      <c r="F7" s="94">
        <v>9</v>
      </c>
      <c r="G7" s="53"/>
      <c r="H7" s="26">
        <f>COUNTIF(C7:F7,"1")</f>
        <v>1</v>
      </c>
      <c r="I7" s="38">
        <f>COUNTIF(C7:F7,"2")</f>
        <v>0</v>
      </c>
      <c r="J7" s="38">
        <f>COUNTIF(C7:F7,"3")</f>
        <v>0</v>
      </c>
      <c r="K7" s="38">
        <f>COUNTIF(C7:F7,"4")</f>
        <v>1</v>
      </c>
      <c r="L7" s="38">
        <f>COUNTIF(C7:F7,"5")</f>
        <v>0</v>
      </c>
      <c r="M7" s="38">
        <f>COUNTIF(C7:F7,"6")</f>
        <v>0</v>
      </c>
      <c r="N7" s="38">
        <f>COUNTIF(C7:F7,"7")</f>
        <v>0</v>
      </c>
      <c r="O7" s="38">
        <f>COUNTIF(C7:F7,"8")</f>
        <v>0</v>
      </c>
      <c r="P7" s="38">
        <f>COUNTIF(C7:F7,"9")</f>
        <v>1</v>
      </c>
      <c r="Q7" s="38">
        <f>COUNTIF(C7:F7,"10")</f>
        <v>0</v>
      </c>
      <c r="R7" s="38">
        <f>COUNTIF(C7:F7,"11")</f>
        <v>1</v>
      </c>
      <c r="S7" s="38">
        <f>COUNTIF(C7:F7,"12")</f>
        <v>0</v>
      </c>
      <c r="T7" s="38">
        <f>COUNTIF(C7:F7,"13")</f>
        <v>0</v>
      </c>
      <c r="U7" s="38">
        <f>COUNTIF(C7:F7,"14")</f>
        <v>0</v>
      </c>
      <c r="V7" s="38">
        <f>COUNTIF(C7:F7,"15")</f>
        <v>0</v>
      </c>
      <c r="W7" s="38">
        <f>COUNTIF(C7:F7,"16")</f>
        <v>0</v>
      </c>
      <c r="X7" s="38">
        <f>COUNTIF(C7:F7,"17")</f>
        <v>0</v>
      </c>
      <c r="Y7" s="38">
        <f>COUNTIF(C7:F7,"18")</f>
        <v>0</v>
      </c>
      <c r="Z7" s="38">
        <f>COUNTIF(C7:F7,"19")</f>
        <v>0</v>
      </c>
      <c r="AA7" s="38">
        <f>COUNTIF(C7:F7,"20")</f>
        <v>0</v>
      </c>
      <c r="AB7" s="38">
        <f>COUNTIF(C7:F7,"21")</f>
        <v>0</v>
      </c>
      <c r="AC7" s="38">
        <f>COUNTIF(C7:F7,"22")</f>
        <v>0</v>
      </c>
      <c r="AD7" s="38">
        <f>COUNTIF(C7:F7,"23")</f>
        <v>0</v>
      </c>
      <c r="AE7" s="38">
        <f>COUNTIF(C7:F7,"24")</f>
        <v>0</v>
      </c>
      <c r="AF7" s="38">
        <f>COUNTIF(C7:F7,"25")</f>
        <v>0</v>
      </c>
      <c r="AG7" s="38">
        <f>COUNTIF(C7:F7,"26")</f>
        <v>0</v>
      </c>
      <c r="AH7" s="38">
        <f>COUNTIF(C7:F7,"27")</f>
        <v>0</v>
      </c>
      <c r="AI7" s="38">
        <f>COUNTIF(C7:F7,"28")</f>
        <v>0</v>
      </c>
      <c r="AJ7" s="38">
        <f>COUNTIF(C7:F7,"29")</f>
        <v>0</v>
      </c>
      <c r="AK7" s="38">
        <f>COUNTIF(C7:F7,"30")</f>
        <v>0</v>
      </c>
      <c r="AL7" s="38">
        <f>COUNTIF(C7:F7,"31")</f>
        <v>0</v>
      </c>
      <c r="AM7" s="38">
        <f>COUNTIF(C7:F7,"32")</f>
        <v>0</v>
      </c>
      <c r="AN7" s="38">
        <f>COUNTIF(C7:F7,"33")</f>
        <v>0</v>
      </c>
      <c r="AO7" s="38">
        <f>COUNTIF(C7:F7,"34")</f>
        <v>0</v>
      </c>
      <c r="AP7" s="38">
        <f>COUNTIF(C7:F7,"35")</f>
        <v>0</v>
      </c>
      <c r="AQ7" s="38">
        <f>COUNTIF(C7:F7,"36")</f>
        <v>0</v>
      </c>
      <c r="AR7" s="27"/>
      <c r="AS7" s="26">
        <f>PRODUCT(H7,H$3)</f>
        <v>100</v>
      </c>
      <c r="AT7" s="26">
        <f>PRODUCT(I7,I$3)</f>
        <v>0</v>
      </c>
      <c r="AU7" s="26">
        <f>PRODUCT(J7,J$3)</f>
        <v>0</v>
      </c>
      <c r="AV7" s="26">
        <f>PRODUCT(K7,K$3)</f>
        <v>81</v>
      </c>
      <c r="AW7" s="26">
        <f>PRODUCT(L7,L$3)</f>
        <v>0</v>
      </c>
      <c r="AX7" s="26">
        <f>PRODUCT(M7,M$3)</f>
        <v>0</v>
      </c>
      <c r="AY7" s="26">
        <f>PRODUCT(N7,N$3)</f>
        <v>0</v>
      </c>
      <c r="AZ7" s="26">
        <f>PRODUCT(O7,O$3)</f>
        <v>0</v>
      </c>
      <c r="BA7" s="26">
        <f>PRODUCT(P7,P$3)</f>
        <v>61</v>
      </c>
      <c r="BB7" s="26">
        <f>PRODUCT(Q7,Q$3)</f>
        <v>0</v>
      </c>
      <c r="BC7" s="26">
        <f>PRODUCT(R7,R$3)</f>
        <v>57</v>
      </c>
      <c r="BD7" s="26">
        <f>PRODUCT(S7,S$3)</f>
        <v>0</v>
      </c>
      <c r="BE7" s="26">
        <f>PRODUCT(T7,T$3)</f>
        <v>0</v>
      </c>
      <c r="BF7" s="26">
        <f>PRODUCT(U7,U$3)</f>
        <v>0</v>
      </c>
      <c r="BG7" s="26">
        <f>PRODUCT(V7,V$3)</f>
        <v>0</v>
      </c>
      <c r="BH7" s="26">
        <f>PRODUCT(W7,W$3)</f>
        <v>0</v>
      </c>
      <c r="BI7" s="26">
        <f>PRODUCT(X7,X$3)</f>
        <v>0</v>
      </c>
      <c r="BJ7" s="26">
        <f>PRODUCT(Y7,Y$3)</f>
        <v>0</v>
      </c>
      <c r="BK7" s="26">
        <f>PRODUCT(Z7,Z$3)</f>
        <v>0</v>
      </c>
      <c r="BL7" s="26">
        <f>PRODUCT(AA7,AA$3)</f>
        <v>0</v>
      </c>
      <c r="BM7" s="26">
        <f>PRODUCT(AB7,AB$3)</f>
        <v>0</v>
      </c>
      <c r="BN7" s="26">
        <f>PRODUCT(AC7,AC$3)</f>
        <v>0</v>
      </c>
      <c r="BO7" s="26">
        <f>PRODUCT(AD7,AD$3)</f>
        <v>0</v>
      </c>
      <c r="BP7" s="26">
        <f>PRODUCT(AE7,AE$3)</f>
        <v>0</v>
      </c>
      <c r="BQ7" s="26">
        <f>PRODUCT(AF7,AF$3)</f>
        <v>0</v>
      </c>
      <c r="BR7" s="26">
        <f>PRODUCT(AG7,AG$3)</f>
        <v>0</v>
      </c>
      <c r="BS7" s="26">
        <f>PRODUCT(AH7,AH$3)</f>
        <v>0</v>
      </c>
      <c r="BT7" s="26">
        <f>PRODUCT(AI7,AI$3)</f>
        <v>0</v>
      </c>
      <c r="BU7" s="26">
        <f>PRODUCT(AJ7,AJ$3)</f>
        <v>0</v>
      </c>
      <c r="BV7" s="26">
        <f>PRODUCT(AK7,AK$3)</f>
        <v>0</v>
      </c>
      <c r="BW7" s="26">
        <f>PRODUCT(AL7,AL$3)</f>
        <v>0</v>
      </c>
      <c r="BX7" s="26">
        <f>PRODUCT(AM7,AM$3)</f>
        <v>0</v>
      </c>
      <c r="BY7" s="26">
        <f>PRODUCT(AN7,AN$3)</f>
        <v>0</v>
      </c>
      <c r="BZ7" s="26">
        <f>PRODUCT(AO7,AO$3)</f>
        <v>0</v>
      </c>
      <c r="CA7" s="26">
        <f>PRODUCT(AP7,AP$3)</f>
        <v>0</v>
      </c>
      <c r="CB7" s="26">
        <f>PRODUCT(AQ7,AQ$3)</f>
        <v>0</v>
      </c>
      <c r="CC7" s="39"/>
      <c r="CD7" s="48">
        <f>SUM(AS7:CB7)</f>
        <v>299</v>
      </c>
      <c r="CE7" s="40">
        <f>COUNT(C7:F7)</f>
        <v>4</v>
      </c>
      <c r="CF7" s="39"/>
      <c r="CI7" s="54"/>
    </row>
    <row r="8" spans="1:87" ht="12.75">
      <c r="A8" s="7">
        <v>5</v>
      </c>
      <c r="B8" s="90" t="s">
        <v>45</v>
      </c>
      <c r="C8" s="93">
        <v>5</v>
      </c>
      <c r="D8" s="94">
        <v>4</v>
      </c>
      <c r="E8" s="94">
        <v>28</v>
      </c>
      <c r="F8" s="94">
        <v>11</v>
      </c>
      <c r="G8" s="53"/>
      <c r="H8" s="26">
        <f>COUNTIF(C8:F8,"1")</f>
        <v>0</v>
      </c>
      <c r="I8" s="38">
        <f>COUNTIF(C8:F8,"2")</f>
        <v>0</v>
      </c>
      <c r="J8" s="38">
        <f>COUNTIF(C8:F8,"3")</f>
        <v>0</v>
      </c>
      <c r="K8" s="38">
        <f>COUNTIF(C8:F8,"4")</f>
        <v>1</v>
      </c>
      <c r="L8" s="38">
        <f>COUNTIF(C8:F8,"5")</f>
        <v>1</v>
      </c>
      <c r="M8" s="38">
        <f>COUNTIF(C8:F8,"6")</f>
        <v>0</v>
      </c>
      <c r="N8" s="38">
        <f>COUNTIF(C8:F8,"7")</f>
        <v>0</v>
      </c>
      <c r="O8" s="38">
        <f>COUNTIF(C8:F8,"8")</f>
        <v>0</v>
      </c>
      <c r="P8" s="38">
        <f>COUNTIF(C8:F8,"9")</f>
        <v>0</v>
      </c>
      <c r="Q8" s="38">
        <f>COUNTIF(C8:F8,"10")</f>
        <v>0</v>
      </c>
      <c r="R8" s="38">
        <f>COUNTIF(C8:F8,"11")</f>
        <v>1</v>
      </c>
      <c r="S8" s="38">
        <f>COUNTIF(C8:F8,"12")</f>
        <v>0</v>
      </c>
      <c r="T8" s="38">
        <f>COUNTIF(C8:F8,"13")</f>
        <v>0</v>
      </c>
      <c r="U8" s="38">
        <f>COUNTIF(C8:F8,"14")</f>
        <v>0</v>
      </c>
      <c r="V8" s="38">
        <f>COUNTIF(C8:F8,"15")</f>
        <v>0</v>
      </c>
      <c r="W8" s="38">
        <f>COUNTIF(C8:F8,"16")</f>
        <v>0</v>
      </c>
      <c r="X8" s="38">
        <f>COUNTIF(C8:F8,"17")</f>
        <v>0</v>
      </c>
      <c r="Y8" s="38">
        <f>COUNTIF(C8:F8,"18")</f>
        <v>0</v>
      </c>
      <c r="Z8" s="38">
        <f>COUNTIF(C8:F8,"19")</f>
        <v>0</v>
      </c>
      <c r="AA8" s="38">
        <f>COUNTIF(C8:F8,"20")</f>
        <v>0</v>
      </c>
      <c r="AB8" s="38">
        <f>COUNTIF(C8:F8,"21")</f>
        <v>0</v>
      </c>
      <c r="AC8" s="38">
        <f>COUNTIF(C8:F8,"22")</f>
        <v>0</v>
      </c>
      <c r="AD8" s="38">
        <f>COUNTIF(C8:F8,"23")</f>
        <v>0</v>
      </c>
      <c r="AE8" s="38">
        <f>COUNTIF(C8:F8,"24")</f>
        <v>0</v>
      </c>
      <c r="AF8" s="38">
        <f>COUNTIF(C8:F8,"25")</f>
        <v>0</v>
      </c>
      <c r="AG8" s="38">
        <f>COUNTIF(C8:F8,"26")</f>
        <v>0</v>
      </c>
      <c r="AH8" s="38">
        <f>COUNTIF(C8:F8,"27")</f>
        <v>0</v>
      </c>
      <c r="AI8" s="38">
        <f>COUNTIF(C8:F8,"28")</f>
        <v>1</v>
      </c>
      <c r="AJ8" s="38">
        <f>COUNTIF(C8:F8,"29")</f>
        <v>0</v>
      </c>
      <c r="AK8" s="38">
        <f>COUNTIF(C8:F8,"30")</f>
        <v>0</v>
      </c>
      <c r="AL8" s="38">
        <f>COUNTIF(C8:F8,"31")</f>
        <v>0</v>
      </c>
      <c r="AM8" s="38">
        <f>COUNTIF(C8:F8,"32")</f>
        <v>0</v>
      </c>
      <c r="AN8" s="38">
        <f>COUNTIF(C8:F8,"33")</f>
        <v>0</v>
      </c>
      <c r="AO8" s="38">
        <f>COUNTIF(C8:F8,"34")</f>
        <v>0</v>
      </c>
      <c r="AP8" s="38">
        <f>COUNTIF(C8:F8,"35")</f>
        <v>0</v>
      </c>
      <c r="AQ8" s="38">
        <f>COUNTIF(C8:F8,"36")</f>
        <v>0</v>
      </c>
      <c r="AR8" s="27"/>
      <c r="AS8" s="26">
        <f>PRODUCT(H8,H$3)</f>
        <v>0</v>
      </c>
      <c r="AT8" s="26">
        <f>PRODUCT(I8,I$3)</f>
        <v>0</v>
      </c>
      <c r="AU8" s="26">
        <f>PRODUCT(J8,J$3)</f>
        <v>0</v>
      </c>
      <c r="AV8" s="26">
        <f>PRODUCT(K8,K$3)</f>
        <v>81</v>
      </c>
      <c r="AW8" s="26">
        <f>PRODUCT(L8,L$3)</f>
        <v>75</v>
      </c>
      <c r="AX8" s="26">
        <f>PRODUCT(M8,M$3)</f>
        <v>0</v>
      </c>
      <c r="AY8" s="26">
        <f>PRODUCT(N8,N$3)</f>
        <v>0</v>
      </c>
      <c r="AZ8" s="26">
        <f>PRODUCT(O8,O$3)</f>
        <v>0</v>
      </c>
      <c r="BA8" s="26">
        <f>PRODUCT(P8,P$3)</f>
        <v>0</v>
      </c>
      <c r="BB8" s="26">
        <f>PRODUCT(Q8,Q$3)</f>
        <v>0</v>
      </c>
      <c r="BC8" s="26">
        <f>PRODUCT(R8,R$3)</f>
        <v>57</v>
      </c>
      <c r="BD8" s="26">
        <f>PRODUCT(S8,S$3)</f>
        <v>0</v>
      </c>
      <c r="BE8" s="26">
        <f>PRODUCT(T8,T$3)</f>
        <v>0</v>
      </c>
      <c r="BF8" s="26">
        <f>PRODUCT(U8,U$3)</f>
        <v>0</v>
      </c>
      <c r="BG8" s="26">
        <f>PRODUCT(V8,V$3)</f>
        <v>0</v>
      </c>
      <c r="BH8" s="26">
        <f>PRODUCT(W8,W$3)</f>
        <v>0</v>
      </c>
      <c r="BI8" s="26">
        <f>PRODUCT(X8,X$3)</f>
        <v>0</v>
      </c>
      <c r="BJ8" s="26">
        <f>PRODUCT(Y8,Y$3)</f>
        <v>0</v>
      </c>
      <c r="BK8" s="26">
        <f>PRODUCT(Z8,Z$3)</f>
        <v>0</v>
      </c>
      <c r="BL8" s="26">
        <f>PRODUCT(AA8,AA$3)</f>
        <v>0</v>
      </c>
      <c r="BM8" s="26">
        <f>PRODUCT(AB8,AB$3)</f>
        <v>0</v>
      </c>
      <c r="BN8" s="26">
        <f>PRODUCT(AC8,AC$3)</f>
        <v>0</v>
      </c>
      <c r="BO8" s="26">
        <f>PRODUCT(AD8,AD$3)</f>
        <v>0</v>
      </c>
      <c r="BP8" s="26">
        <f>PRODUCT(AE8,AE$3)</f>
        <v>0</v>
      </c>
      <c r="BQ8" s="26">
        <f>PRODUCT(AF8,AF$3)</f>
        <v>0</v>
      </c>
      <c r="BR8" s="26">
        <f>PRODUCT(AG8,AG$3)</f>
        <v>0</v>
      </c>
      <c r="BS8" s="26">
        <f>PRODUCT(AH8,AH$3)</f>
        <v>0</v>
      </c>
      <c r="BT8" s="26">
        <f>PRODUCT(AI8,AI$3)</f>
        <v>21</v>
      </c>
      <c r="BU8" s="26">
        <f>PRODUCT(AJ8,AJ$3)</f>
        <v>0</v>
      </c>
      <c r="BV8" s="26">
        <f>PRODUCT(AK8,AK$3)</f>
        <v>0</v>
      </c>
      <c r="BW8" s="26">
        <f>PRODUCT(AL8,AL$3)</f>
        <v>0</v>
      </c>
      <c r="BX8" s="26">
        <f>PRODUCT(AM8,AM$3)</f>
        <v>0</v>
      </c>
      <c r="BY8" s="26">
        <f>PRODUCT(AN8,AN$3)</f>
        <v>0</v>
      </c>
      <c r="BZ8" s="26">
        <f>PRODUCT(AO8,AO$3)</f>
        <v>0</v>
      </c>
      <c r="CA8" s="26">
        <f>PRODUCT(AP8,AP$3)</f>
        <v>0</v>
      </c>
      <c r="CB8" s="26">
        <f>PRODUCT(AQ8,AQ$3)</f>
        <v>0</v>
      </c>
      <c r="CC8" s="39"/>
      <c r="CD8" s="48">
        <f>SUM(AS8:CB8)</f>
        <v>234</v>
      </c>
      <c r="CE8" s="40">
        <f>COUNT(C8:F8)</f>
        <v>4</v>
      </c>
      <c r="CF8" s="39"/>
      <c r="CI8" s="54"/>
    </row>
    <row r="9" spans="1:87" ht="12.75">
      <c r="A9" s="7">
        <v>6</v>
      </c>
      <c r="B9" s="90" t="s">
        <v>46</v>
      </c>
      <c r="C9" s="93">
        <v>6</v>
      </c>
      <c r="D9" s="94">
        <v>3</v>
      </c>
      <c r="E9" s="94"/>
      <c r="F9" s="94">
        <v>3</v>
      </c>
      <c r="G9" s="53"/>
      <c r="H9" s="26">
        <f>COUNTIF(C9:F9,"1")</f>
        <v>0</v>
      </c>
      <c r="I9" s="38">
        <f>COUNTIF(C9:F9,"2")</f>
        <v>0</v>
      </c>
      <c r="J9" s="38">
        <f>COUNTIF(C9:F9,"3")</f>
        <v>2</v>
      </c>
      <c r="K9" s="38">
        <f>COUNTIF(C9:F9,"4")</f>
        <v>0</v>
      </c>
      <c r="L9" s="38">
        <f>COUNTIF(C9:F9,"5")</f>
        <v>0</v>
      </c>
      <c r="M9" s="38">
        <f>COUNTIF(C9:F9,"6")</f>
        <v>1</v>
      </c>
      <c r="N9" s="38">
        <f>COUNTIF(C9:F9,"7")</f>
        <v>0</v>
      </c>
      <c r="O9" s="38">
        <f>COUNTIF(C9:F9,"8")</f>
        <v>0</v>
      </c>
      <c r="P9" s="38">
        <f>COUNTIF(C9:F9,"9")</f>
        <v>0</v>
      </c>
      <c r="Q9" s="38">
        <f>COUNTIF(C9:F9,"10")</f>
        <v>0</v>
      </c>
      <c r="R9" s="38">
        <f>COUNTIF(C9:F9,"11")</f>
        <v>0</v>
      </c>
      <c r="S9" s="38">
        <f>COUNTIF(C9:F9,"12")</f>
        <v>0</v>
      </c>
      <c r="T9" s="38">
        <f>COUNTIF(C9:F9,"13")</f>
        <v>0</v>
      </c>
      <c r="U9" s="38">
        <f>COUNTIF(C9:F9,"14")</f>
        <v>0</v>
      </c>
      <c r="V9" s="38">
        <f>COUNTIF(C9:F9,"15")</f>
        <v>0</v>
      </c>
      <c r="W9" s="38">
        <f>COUNTIF(C9:F9,"16")</f>
        <v>0</v>
      </c>
      <c r="X9" s="38">
        <f>COUNTIF(C9:F9,"17")</f>
        <v>0</v>
      </c>
      <c r="Y9" s="38">
        <f>COUNTIF(C9:F9,"18")</f>
        <v>0</v>
      </c>
      <c r="Z9" s="38">
        <f>COUNTIF(C9:F9,"19")</f>
        <v>0</v>
      </c>
      <c r="AA9" s="38">
        <f>COUNTIF(C9:F9,"20")</f>
        <v>0</v>
      </c>
      <c r="AB9" s="38">
        <f>COUNTIF(C9:F9,"21")</f>
        <v>0</v>
      </c>
      <c r="AC9" s="38">
        <f>COUNTIF(C9:F9,"22")</f>
        <v>0</v>
      </c>
      <c r="AD9" s="38">
        <f>COUNTIF(C9:F9,"23")</f>
        <v>0</v>
      </c>
      <c r="AE9" s="38">
        <f>COUNTIF(C9:F9,"24")</f>
        <v>0</v>
      </c>
      <c r="AF9" s="38">
        <f>COUNTIF(C9:F9,"25")</f>
        <v>0</v>
      </c>
      <c r="AG9" s="38">
        <f>COUNTIF(C9:F9,"26")</f>
        <v>0</v>
      </c>
      <c r="AH9" s="38">
        <f>COUNTIF(C9:F9,"27")</f>
        <v>0</v>
      </c>
      <c r="AI9" s="38">
        <f>COUNTIF(C9:F9,"28")</f>
        <v>0</v>
      </c>
      <c r="AJ9" s="38">
        <f>COUNTIF(C9:F9,"29")</f>
        <v>0</v>
      </c>
      <c r="AK9" s="38">
        <f>COUNTIF(C9:F9,"30")</f>
        <v>0</v>
      </c>
      <c r="AL9" s="38">
        <f>COUNTIF(C9:F9,"31")</f>
        <v>0</v>
      </c>
      <c r="AM9" s="38">
        <f>COUNTIF(C9:F9,"32")</f>
        <v>0</v>
      </c>
      <c r="AN9" s="38">
        <f>COUNTIF(C9:F9,"33")</f>
        <v>0</v>
      </c>
      <c r="AO9" s="38">
        <f>COUNTIF(C9:F9,"34")</f>
        <v>0</v>
      </c>
      <c r="AP9" s="38">
        <f>COUNTIF(C9:F9,"35")</f>
        <v>0</v>
      </c>
      <c r="AQ9" s="38">
        <f>COUNTIF(C9:F9,"36")</f>
        <v>0</v>
      </c>
      <c r="AR9" s="27"/>
      <c r="AS9" s="26">
        <f>PRODUCT(H9,H$3)</f>
        <v>0</v>
      </c>
      <c r="AT9" s="26">
        <f>PRODUCT(I9,I$3)</f>
        <v>0</v>
      </c>
      <c r="AU9" s="26">
        <f>PRODUCT(J9,J$3)</f>
        <v>170</v>
      </c>
      <c r="AV9" s="26">
        <f>PRODUCT(K9,K$3)</f>
        <v>0</v>
      </c>
      <c r="AW9" s="26">
        <f>PRODUCT(L9,L$3)</f>
        <v>0</v>
      </c>
      <c r="AX9" s="26">
        <f>PRODUCT(M9,M$3)</f>
        <v>72</v>
      </c>
      <c r="AY9" s="26">
        <f>PRODUCT(N9,N$3)</f>
        <v>0</v>
      </c>
      <c r="AZ9" s="26">
        <f>PRODUCT(O9,O$3)</f>
        <v>0</v>
      </c>
      <c r="BA9" s="26">
        <f>PRODUCT(P9,P$3)</f>
        <v>0</v>
      </c>
      <c r="BB9" s="26">
        <f>PRODUCT(Q9,Q$3)</f>
        <v>0</v>
      </c>
      <c r="BC9" s="26">
        <f>PRODUCT(R9,R$3)</f>
        <v>0</v>
      </c>
      <c r="BD9" s="26">
        <f>PRODUCT(S9,S$3)</f>
        <v>0</v>
      </c>
      <c r="BE9" s="26">
        <f>PRODUCT(T9,T$3)</f>
        <v>0</v>
      </c>
      <c r="BF9" s="26">
        <f>PRODUCT(U9,U$3)</f>
        <v>0</v>
      </c>
      <c r="BG9" s="26">
        <f>PRODUCT(V9,V$3)</f>
        <v>0</v>
      </c>
      <c r="BH9" s="26">
        <f>PRODUCT(W9,W$3)</f>
        <v>0</v>
      </c>
      <c r="BI9" s="26">
        <f>PRODUCT(X9,X$3)</f>
        <v>0</v>
      </c>
      <c r="BJ9" s="26">
        <f>PRODUCT(Y9,Y$3)</f>
        <v>0</v>
      </c>
      <c r="BK9" s="26">
        <f>PRODUCT(Z9,Z$3)</f>
        <v>0</v>
      </c>
      <c r="BL9" s="26">
        <f>PRODUCT(AA9,AA$3)</f>
        <v>0</v>
      </c>
      <c r="BM9" s="26">
        <f>PRODUCT(AB9,AB$3)</f>
        <v>0</v>
      </c>
      <c r="BN9" s="26">
        <f>PRODUCT(AC9,AC$3)</f>
        <v>0</v>
      </c>
      <c r="BO9" s="26">
        <f>PRODUCT(AD9,AD$3)</f>
        <v>0</v>
      </c>
      <c r="BP9" s="26">
        <f>PRODUCT(AE9,AE$3)</f>
        <v>0</v>
      </c>
      <c r="BQ9" s="26">
        <f>PRODUCT(AF9,AF$3)</f>
        <v>0</v>
      </c>
      <c r="BR9" s="26">
        <f>PRODUCT(AG9,AG$3)</f>
        <v>0</v>
      </c>
      <c r="BS9" s="26">
        <f>PRODUCT(AH9,AH$3)</f>
        <v>0</v>
      </c>
      <c r="BT9" s="26">
        <f>PRODUCT(AI9,AI$3)</f>
        <v>0</v>
      </c>
      <c r="BU9" s="26">
        <f>PRODUCT(AJ9,AJ$3)</f>
        <v>0</v>
      </c>
      <c r="BV9" s="26">
        <f>PRODUCT(AK9,AK$3)</f>
        <v>0</v>
      </c>
      <c r="BW9" s="26">
        <f>PRODUCT(AL9,AL$3)</f>
        <v>0</v>
      </c>
      <c r="BX9" s="26">
        <f>PRODUCT(AM9,AM$3)</f>
        <v>0</v>
      </c>
      <c r="BY9" s="26">
        <f>PRODUCT(AN9,AN$3)</f>
        <v>0</v>
      </c>
      <c r="BZ9" s="26">
        <f>PRODUCT(AO9,AO$3)</f>
        <v>0</v>
      </c>
      <c r="CA9" s="26">
        <f>PRODUCT(AP9,AP$3)</f>
        <v>0</v>
      </c>
      <c r="CB9" s="26">
        <f>PRODUCT(AQ9,AQ$3)</f>
        <v>0</v>
      </c>
      <c r="CC9" s="39"/>
      <c r="CD9" s="48">
        <f>SUM(AS9:CB9)</f>
        <v>242</v>
      </c>
      <c r="CE9" s="40">
        <f>COUNT(C9:F9)</f>
        <v>3</v>
      </c>
      <c r="CF9" s="39"/>
      <c r="CI9" s="54"/>
    </row>
    <row r="10" spans="1:87" ht="12.75">
      <c r="A10" s="7">
        <v>7</v>
      </c>
      <c r="B10" s="90" t="s">
        <v>54</v>
      </c>
      <c r="C10" s="93">
        <v>7</v>
      </c>
      <c r="D10" s="94">
        <v>2</v>
      </c>
      <c r="E10" s="94">
        <v>12</v>
      </c>
      <c r="F10" s="94">
        <v>19</v>
      </c>
      <c r="G10" s="53"/>
      <c r="H10" s="26">
        <f>COUNTIF(C10:F10,"1")</f>
        <v>0</v>
      </c>
      <c r="I10" s="38">
        <f>COUNTIF(C10:F10,"2")</f>
        <v>1</v>
      </c>
      <c r="J10" s="38">
        <f>COUNTIF(C10:F10,"3")</f>
        <v>0</v>
      </c>
      <c r="K10" s="38">
        <f>COUNTIF(C10:F10,"4")</f>
        <v>0</v>
      </c>
      <c r="L10" s="38">
        <f>COUNTIF(C10:F10,"5")</f>
        <v>0</v>
      </c>
      <c r="M10" s="38">
        <f>COUNTIF(C10:F10,"6")</f>
        <v>0</v>
      </c>
      <c r="N10" s="38">
        <f>COUNTIF(C10:F10,"7")</f>
        <v>1</v>
      </c>
      <c r="O10" s="38">
        <f>COUNTIF(C10:F10,"8")</f>
        <v>0</v>
      </c>
      <c r="P10" s="38">
        <f>COUNTIF(C10:F10,"9")</f>
        <v>0</v>
      </c>
      <c r="Q10" s="38">
        <f>COUNTIF(C10:F10,"10")</f>
        <v>0</v>
      </c>
      <c r="R10" s="38">
        <f>COUNTIF(C10:F10,"11")</f>
        <v>0</v>
      </c>
      <c r="S10" s="38">
        <f>COUNTIF(C10:F10,"12")</f>
        <v>1</v>
      </c>
      <c r="T10" s="38">
        <f>COUNTIF(C10:F10,"13")</f>
        <v>0</v>
      </c>
      <c r="U10" s="38">
        <f>COUNTIF(C10:F10,"14")</f>
        <v>0</v>
      </c>
      <c r="V10" s="38">
        <f>COUNTIF(C10:F10,"15")</f>
        <v>0</v>
      </c>
      <c r="W10" s="38">
        <f>COUNTIF(C10:F10,"16")</f>
        <v>0</v>
      </c>
      <c r="X10" s="38">
        <f>COUNTIF(C10:F10,"17")</f>
        <v>0</v>
      </c>
      <c r="Y10" s="38">
        <f>COUNTIF(C10:F10,"18")</f>
        <v>0</v>
      </c>
      <c r="Z10" s="38">
        <f>COUNTIF(C10:F10,"19")</f>
        <v>1</v>
      </c>
      <c r="AA10" s="38">
        <f>COUNTIF(C10:F10,"20")</f>
        <v>0</v>
      </c>
      <c r="AB10" s="38">
        <f>COUNTIF(C10:F10,"21")</f>
        <v>0</v>
      </c>
      <c r="AC10" s="38">
        <f>COUNTIF(C10:F10,"22")</f>
        <v>0</v>
      </c>
      <c r="AD10" s="38">
        <f>COUNTIF(C10:F10,"23")</f>
        <v>0</v>
      </c>
      <c r="AE10" s="38">
        <f>COUNTIF(C10:F10,"24")</f>
        <v>0</v>
      </c>
      <c r="AF10" s="38">
        <f>COUNTIF(C10:F10,"25")</f>
        <v>0</v>
      </c>
      <c r="AG10" s="38">
        <f>COUNTIF(C10:F10,"26")</f>
        <v>0</v>
      </c>
      <c r="AH10" s="38">
        <f>COUNTIF(C10:F10,"27")</f>
        <v>0</v>
      </c>
      <c r="AI10" s="38">
        <f>COUNTIF(C10:F10,"28")</f>
        <v>0</v>
      </c>
      <c r="AJ10" s="38">
        <f>COUNTIF(C10:F10,"29")</f>
        <v>0</v>
      </c>
      <c r="AK10" s="38">
        <f>COUNTIF(C10:F10,"30")</f>
        <v>0</v>
      </c>
      <c r="AL10" s="38">
        <f>COUNTIF(C10:F10,"31")</f>
        <v>0</v>
      </c>
      <c r="AM10" s="38">
        <f>COUNTIF(C10:F10,"32")</f>
        <v>0</v>
      </c>
      <c r="AN10" s="38">
        <f>COUNTIF(C10:F10,"33")</f>
        <v>0</v>
      </c>
      <c r="AO10" s="38">
        <f>COUNTIF(C10:F10,"34")</f>
        <v>0</v>
      </c>
      <c r="AP10" s="38">
        <f>COUNTIF(C10:F10,"35")</f>
        <v>0</v>
      </c>
      <c r="AQ10" s="38">
        <f>COUNTIF(C10:F10,"36")</f>
        <v>0</v>
      </c>
      <c r="AR10" s="27"/>
      <c r="AS10" s="26">
        <f>PRODUCT(H10,H$3)</f>
        <v>0</v>
      </c>
      <c r="AT10" s="26">
        <f>PRODUCT(I10,I$3)</f>
        <v>92</v>
      </c>
      <c r="AU10" s="26">
        <f>PRODUCT(J10,J$3)</f>
        <v>0</v>
      </c>
      <c r="AV10" s="26">
        <f>PRODUCT(K10,K$3)</f>
        <v>0</v>
      </c>
      <c r="AW10" s="26">
        <f>PRODUCT(L10,L$3)</f>
        <v>0</v>
      </c>
      <c r="AX10" s="26">
        <f>PRODUCT(M10,M$3)</f>
        <v>0</v>
      </c>
      <c r="AY10" s="26">
        <f>PRODUCT(N10,N$3)</f>
        <v>69</v>
      </c>
      <c r="AZ10" s="26">
        <f>PRODUCT(O10,O$3)</f>
        <v>0</v>
      </c>
      <c r="BA10" s="26">
        <f>PRODUCT(P10,P$3)</f>
        <v>0</v>
      </c>
      <c r="BB10" s="26">
        <f>PRODUCT(Q10,Q$3)</f>
        <v>0</v>
      </c>
      <c r="BC10" s="26">
        <f>PRODUCT(R10,R$3)</f>
        <v>0</v>
      </c>
      <c r="BD10" s="26">
        <f>PRODUCT(S10,S$3)</f>
        <v>55</v>
      </c>
      <c r="BE10" s="26">
        <f>PRODUCT(T10,T$3)</f>
        <v>0</v>
      </c>
      <c r="BF10" s="26">
        <f>PRODUCT(U10,U$3)</f>
        <v>0</v>
      </c>
      <c r="BG10" s="26">
        <f>PRODUCT(V10,V$3)</f>
        <v>0</v>
      </c>
      <c r="BH10" s="26">
        <f>PRODUCT(W10,W$3)</f>
        <v>0</v>
      </c>
      <c r="BI10" s="26">
        <f>PRODUCT(X10,X$3)</f>
        <v>0</v>
      </c>
      <c r="BJ10" s="26">
        <f>PRODUCT(Y10,Y$3)</f>
        <v>0</v>
      </c>
      <c r="BK10" s="26">
        <f>PRODUCT(Z10,Z$3)</f>
        <v>39</v>
      </c>
      <c r="BL10" s="26">
        <f>PRODUCT(AA10,AA$3)</f>
        <v>0</v>
      </c>
      <c r="BM10" s="26">
        <f>PRODUCT(AB10,AB$3)</f>
        <v>0</v>
      </c>
      <c r="BN10" s="26">
        <f>PRODUCT(AC10,AC$3)</f>
        <v>0</v>
      </c>
      <c r="BO10" s="26">
        <f>PRODUCT(AD10,AD$3)</f>
        <v>0</v>
      </c>
      <c r="BP10" s="26">
        <f>PRODUCT(AE10,AE$3)</f>
        <v>0</v>
      </c>
      <c r="BQ10" s="26">
        <f>PRODUCT(AF10,AF$3)</f>
        <v>0</v>
      </c>
      <c r="BR10" s="26">
        <f>PRODUCT(AG10,AG$3)</f>
        <v>0</v>
      </c>
      <c r="BS10" s="26">
        <f>PRODUCT(AH10,AH$3)</f>
        <v>0</v>
      </c>
      <c r="BT10" s="26">
        <f>PRODUCT(AI10,AI$3)</f>
        <v>0</v>
      </c>
      <c r="BU10" s="26">
        <f>PRODUCT(AJ10,AJ$3)</f>
        <v>0</v>
      </c>
      <c r="BV10" s="26">
        <f>PRODUCT(AK10,AK$3)</f>
        <v>0</v>
      </c>
      <c r="BW10" s="26">
        <f>PRODUCT(AL10,AL$3)</f>
        <v>0</v>
      </c>
      <c r="BX10" s="26">
        <f>PRODUCT(AM10,AM$3)</f>
        <v>0</v>
      </c>
      <c r="BY10" s="26">
        <f>PRODUCT(AN10,AN$3)</f>
        <v>0</v>
      </c>
      <c r="BZ10" s="26">
        <f>PRODUCT(AO10,AO$3)</f>
        <v>0</v>
      </c>
      <c r="CA10" s="26">
        <f>PRODUCT(AP10,AP$3)</f>
        <v>0</v>
      </c>
      <c r="CB10" s="26">
        <f>PRODUCT(AQ10,AQ$3)</f>
        <v>0</v>
      </c>
      <c r="CC10" s="39"/>
      <c r="CD10" s="48">
        <f>SUM(AS10:CB10)</f>
        <v>255</v>
      </c>
      <c r="CE10" s="40">
        <f>COUNT(C10:F10)</f>
        <v>4</v>
      </c>
      <c r="CF10" s="39"/>
      <c r="CI10" s="54"/>
    </row>
    <row r="11" spans="1:87" ht="12.75">
      <c r="A11" s="7">
        <v>8</v>
      </c>
      <c r="B11" s="90" t="s">
        <v>82</v>
      </c>
      <c r="C11" s="93">
        <v>8</v>
      </c>
      <c r="D11" s="94"/>
      <c r="E11" s="93"/>
      <c r="F11" s="95"/>
      <c r="G11" s="55"/>
      <c r="H11" s="26">
        <f>COUNTIF(C11:F11,"1")</f>
        <v>0</v>
      </c>
      <c r="I11" s="38">
        <f>COUNTIF(C11:F11,"2")</f>
        <v>0</v>
      </c>
      <c r="J11" s="38">
        <f>COUNTIF(C11:F11,"3")</f>
        <v>0</v>
      </c>
      <c r="K11" s="38">
        <f>COUNTIF(C11:F11,"4")</f>
        <v>0</v>
      </c>
      <c r="L11" s="38">
        <f>COUNTIF(C11:F11,"5")</f>
        <v>0</v>
      </c>
      <c r="M11" s="38">
        <f>COUNTIF(C11:F11,"6")</f>
        <v>0</v>
      </c>
      <c r="N11" s="38">
        <f>COUNTIF(C11:F11,"7")</f>
        <v>0</v>
      </c>
      <c r="O11" s="38">
        <f>COUNTIF(C11:F11,"8")</f>
        <v>1</v>
      </c>
      <c r="P11" s="38">
        <f>COUNTIF(C11:F11,"9")</f>
        <v>0</v>
      </c>
      <c r="Q11" s="38">
        <f>COUNTIF(C11:F11,"10")</f>
        <v>0</v>
      </c>
      <c r="R11" s="38">
        <f>COUNTIF(C11:F11,"11")</f>
        <v>0</v>
      </c>
      <c r="S11" s="38">
        <f>COUNTIF(C11:F11,"12")</f>
        <v>0</v>
      </c>
      <c r="T11" s="38">
        <f>COUNTIF(C11:F11,"13")</f>
        <v>0</v>
      </c>
      <c r="U11" s="38">
        <f>COUNTIF(C11:F11,"14")</f>
        <v>0</v>
      </c>
      <c r="V11" s="38">
        <f>COUNTIF(C11:F11,"15")</f>
        <v>0</v>
      </c>
      <c r="W11" s="38">
        <f>COUNTIF(C11:F11,"16")</f>
        <v>0</v>
      </c>
      <c r="X11" s="38">
        <f>COUNTIF(C11:F11,"17")</f>
        <v>0</v>
      </c>
      <c r="Y11" s="38">
        <f>COUNTIF(C11:F11,"18")</f>
        <v>0</v>
      </c>
      <c r="Z11" s="38">
        <f>COUNTIF(C11:F11,"19")</f>
        <v>0</v>
      </c>
      <c r="AA11" s="38">
        <f>COUNTIF(C11:F11,"20")</f>
        <v>0</v>
      </c>
      <c r="AB11" s="38">
        <f>COUNTIF(C11:F11,"21")</f>
        <v>0</v>
      </c>
      <c r="AC11" s="38">
        <f>COUNTIF(C11:F11,"22")</f>
        <v>0</v>
      </c>
      <c r="AD11" s="38">
        <f>COUNTIF(C11:F11,"23")</f>
        <v>0</v>
      </c>
      <c r="AE11" s="38">
        <f>COUNTIF(C11:F11,"24")</f>
        <v>0</v>
      </c>
      <c r="AF11" s="38">
        <f>COUNTIF(C11:F11,"25")</f>
        <v>0</v>
      </c>
      <c r="AG11" s="38">
        <f>COUNTIF(C11:F11,"26")</f>
        <v>0</v>
      </c>
      <c r="AH11" s="38">
        <f>COUNTIF(C11:F11,"27")</f>
        <v>0</v>
      </c>
      <c r="AI11" s="38">
        <f>COUNTIF(C11:F11,"28")</f>
        <v>0</v>
      </c>
      <c r="AJ11" s="38">
        <f>COUNTIF(C11:F11,"29")</f>
        <v>0</v>
      </c>
      <c r="AK11" s="38">
        <f>COUNTIF(C11:F11,"30")</f>
        <v>0</v>
      </c>
      <c r="AL11" s="38">
        <f>COUNTIF(C11:F11,"31")</f>
        <v>0</v>
      </c>
      <c r="AM11" s="38">
        <f>COUNTIF(C11:F11,"32")</f>
        <v>0</v>
      </c>
      <c r="AN11" s="38">
        <f>COUNTIF(C11:F11,"33")</f>
        <v>0</v>
      </c>
      <c r="AO11" s="38">
        <f>COUNTIF(C11:F11,"34")</f>
        <v>0</v>
      </c>
      <c r="AP11" s="38">
        <f>COUNTIF(C11:F11,"35")</f>
        <v>0</v>
      </c>
      <c r="AQ11" s="38">
        <f>COUNTIF(C11:F11,"36")</f>
        <v>0</v>
      </c>
      <c r="AR11" s="27"/>
      <c r="AS11" s="26">
        <f>PRODUCT(H11,H$3)</f>
        <v>0</v>
      </c>
      <c r="AT11" s="26">
        <f>PRODUCT(I11,I$3)</f>
        <v>0</v>
      </c>
      <c r="AU11" s="26">
        <f>PRODUCT(J11,J$3)</f>
        <v>0</v>
      </c>
      <c r="AV11" s="26">
        <f>PRODUCT(K11,K$3)</f>
        <v>0</v>
      </c>
      <c r="AW11" s="26">
        <f>PRODUCT(L11,L$3)</f>
        <v>0</v>
      </c>
      <c r="AX11" s="26">
        <f>PRODUCT(M11,M$3)</f>
        <v>0</v>
      </c>
      <c r="AY11" s="26">
        <f>PRODUCT(N11,N$3)</f>
        <v>0</v>
      </c>
      <c r="AZ11" s="26">
        <f>PRODUCT(O11,O$3)</f>
        <v>66</v>
      </c>
      <c r="BA11" s="26">
        <f>PRODUCT(P11,P$3)</f>
        <v>0</v>
      </c>
      <c r="BB11" s="26">
        <f>PRODUCT(Q11,Q$3)</f>
        <v>0</v>
      </c>
      <c r="BC11" s="26">
        <f>PRODUCT(R11,R$3)</f>
        <v>0</v>
      </c>
      <c r="BD11" s="26">
        <f>PRODUCT(S11,S$3)</f>
        <v>0</v>
      </c>
      <c r="BE11" s="26">
        <f>PRODUCT(T11,T$3)</f>
        <v>0</v>
      </c>
      <c r="BF11" s="26">
        <f>PRODUCT(U11,U$3)</f>
        <v>0</v>
      </c>
      <c r="BG11" s="26">
        <f>PRODUCT(V11,V$3)</f>
        <v>0</v>
      </c>
      <c r="BH11" s="26">
        <f>PRODUCT(W11,W$3)</f>
        <v>0</v>
      </c>
      <c r="BI11" s="26">
        <f>PRODUCT(X11,X$3)</f>
        <v>0</v>
      </c>
      <c r="BJ11" s="26">
        <f>PRODUCT(Y11,Y$3)</f>
        <v>0</v>
      </c>
      <c r="BK11" s="26">
        <f>PRODUCT(Z11,Z$3)</f>
        <v>0</v>
      </c>
      <c r="BL11" s="26">
        <f>PRODUCT(AA11,AA$3)</f>
        <v>0</v>
      </c>
      <c r="BM11" s="26">
        <f>PRODUCT(AB11,AB$3)</f>
        <v>0</v>
      </c>
      <c r="BN11" s="26">
        <f>PRODUCT(AC11,AC$3)</f>
        <v>0</v>
      </c>
      <c r="BO11" s="26">
        <f>PRODUCT(AD11,AD$3)</f>
        <v>0</v>
      </c>
      <c r="BP11" s="26">
        <f>PRODUCT(AE11,AE$3)</f>
        <v>0</v>
      </c>
      <c r="BQ11" s="26">
        <f>PRODUCT(AF11,AF$3)</f>
        <v>0</v>
      </c>
      <c r="BR11" s="26">
        <f>PRODUCT(AG11,AG$3)</f>
        <v>0</v>
      </c>
      <c r="BS11" s="26">
        <f>PRODUCT(AH11,AH$3)</f>
        <v>0</v>
      </c>
      <c r="BT11" s="26">
        <f>PRODUCT(AI11,AI$3)</f>
        <v>0</v>
      </c>
      <c r="BU11" s="26">
        <f>PRODUCT(AJ11,AJ$3)</f>
        <v>0</v>
      </c>
      <c r="BV11" s="26">
        <f>PRODUCT(AK11,AK$3)</f>
        <v>0</v>
      </c>
      <c r="BW11" s="26">
        <f>PRODUCT(AL11,AL$3)</f>
        <v>0</v>
      </c>
      <c r="BX11" s="26">
        <f>PRODUCT(AM11,AM$3)</f>
        <v>0</v>
      </c>
      <c r="BY11" s="26">
        <f>PRODUCT(AN11,AN$3)</f>
        <v>0</v>
      </c>
      <c r="BZ11" s="26">
        <f>PRODUCT(AO11,AO$3)</f>
        <v>0</v>
      </c>
      <c r="CA11" s="26">
        <f>PRODUCT(AP11,AP$3)</f>
        <v>0</v>
      </c>
      <c r="CB11" s="26">
        <f>PRODUCT(AQ11,AQ$3)</f>
        <v>0</v>
      </c>
      <c r="CC11" s="39"/>
      <c r="CD11" s="48">
        <f>SUM(AS11:CB11)</f>
        <v>66</v>
      </c>
      <c r="CE11" s="40">
        <f>COUNT(C11:F11)</f>
        <v>1</v>
      </c>
      <c r="CF11" s="39"/>
      <c r="CI11" s="55"/>
    </row>
    <row r="12" spans="1:87" ht="12.75">
      <c r="A12" s="7">
        <v>9</v>
      </c>
      <c r="B12" s="90" t="s">
        <v>103</v>
      </c>
      <c r="C12" s="93">
        <v>9</v>
      </c>
      <c r="D12" s="94"/>
      <c r="E12" s="94">
        <v>3</v>
      </c>
      <c r="F12" s="93">
        <v>20</v>
      </c>
      <c r="G12" s="53"/>
      <c r="H12" s="26">
        <f>COUNTIF(C12:F12,"1")</f>
        <v>0</v>
      </c>
      <c r="I12" s="38">
        <f>COUNTIF(C12:F12,"2")</f>
        <v>0</v>
      </c>
      <c r="J12" s="38">
        <f>COUNTIF(C12:F12,"3")</f>
        <v>1</v>
      </c>
      <c r="K12" s="38">
        <f>COUNTIF(C12:F12,"4")</f>
        <v>0</v>
      </c>
      <c r="L12" s="38">
        <f>COUNTIF(C12:F12,"5")</f>
        <v>0</v>
      </c>
      <c r="M12" s="38">
        <f>COUNTIF(C12:F12,"6")</f>
        <v>0</v>
      </c>
      <c r="N12" s="38">
        <f>COUNTIF(C12:F12,"7")</f>
        <v>0</v>
      </c>
      <c r="O12" s="38">
        <f>COUNTIF(C12:F12,"8")</f>
        <v>0</v>
      </c>
      <c r="P12" s="38">
        <f>COUNTIF(C12:F12,"9")</f>
        <v>1</v>
      </c>
      <c r="Q12" s="38">
        <f>COUNTIF(C12:F12,"10")</f>
        <v>0</v>
      </c>
      <c r="R12" s="38">
        <f>COUNTIF(C12:F12,"11")</f>
        <v>0</v>
      </c>
      <c r="S12" s="38">
        <f>COUNTIF(C12:F12,"12")</f>
        <v>0</v>
      </c>
      <c r="T12" s="38">
        <f>COUNTIF(C12:F12,"13")</f>
        <v>0</v>
      </c>
      <c r="U12" s="38">
        <f>COUNTIF(C12:F12,"14")</f>
        <v>0</v>
      </c>
      <c r="V12" s="38">
        <f>COUNTIF(C12:F12,"15")</f>
        <v>0</v>
      </c>
      <c r="W12" s="38">
        <f>COUNTIF(C12:F12,"16")</f>
        <v>0</v>
      </c>
      <c r="X12" s="38">
        <f>COUNTIF(C12:F12,"17")</f>
        <v>0</v>
      </c>
      <c r="Y12" s="38">
        <f>COUNTIF(C12:F12,"18")</f>
        <v>0</v>
      </c>
      <c r="Z12" s="38">
        <f>COUNTIF(C12:F12,"19")</f>
        <v>0</v>
      </c>
      <c r="AA12" s="38">
        <f>COUNTIF(C12:F12,"20")</f>
        <v>1</v>
      </c>
      <c r="AB12" s="38">
        <f>COUNTIF(C12:F12,"21")</f>
        <v>0</v>
      </c>
      <c r="AC12" s="38">
        <f>COUNTIF(C12:F12,"22")</f>
        <v>0</v>
      </c>
      <c r="AD12" s="38">
        <f>COUNTIF(C12:F12,"23")</f>
        <v>0</v>
      </c>
      <c r="AE12" s="38">
        <f>COUNTIF(C12:F12,"24")</f>
        <v>0</v>
      </c>
      <c r="AF12" s="38">
        <f>COUNTIF(C12:F12,"25")</f>
        <v>0</v>
      </c>
      <c r="AG12" s="38">
        <f>COUNTIF(C12:F12,"26")</f>
        <v>0</v>
      </c>
      <c r="AH12" s="38">
        <f>COUNTIF(C12:F12,"27")</f>
        <v>0</v>
      </c>
      <c r="AI12" s="38">
        <f>COUNTIF(C12:F12,"28")</f>
        <v>0</v>
      </c>
      <c r="AJ12" s="38">
        <f>COUNTIF(C12:F12,"29")</f>
        <v>0</v>
      </c>
      <c r="AK12" s="38">
        <f>COUNTIF(C12:F12,"30")</f>
        <v>0</v>
      </c>
      <c r="AL12" s="38">
        <f>COUNTIF(C12:F12,"31")</f>
        <v>0</v>
      </c>
      <c r="AM12" s="38">
        <f>COUNTIF(C12:F12,"32")</f>
        <v>0</v>
      </c>
      <c r="AN12" s="38">
        <f>COUNTIF(C12:F12,"33")</f>
        <v>0</v>
      </c>
      <c r="AO12" s="38">
        <f>COUNTIF(C12:F12,"34")</f>
        <v>0</v>
      </c>
      <c r="AP12" s="38">
        <f>COUNTIF(C12:F12,"35")</f>
        <v>0</v>
      </c>
      <c r="AQ12" s="38">
        <f>COUNTIF(C12:F12,"36")</f>
        <v>0</v>
      </c>
      <c r="AR12" s="27"/>
      <c r="AS12" s="26">
        <f>PRODUCT(H12,H$3)</f>
        <v>0</v>
      </c>
      <c r="AT12" s="26">
        <f>PRODUCT(I12,I$3)</f>
        <v>0</v>
      </c>
      <c r="AU12" s="26">
        <f>PRODUCT(J12,J$3)</f>
        <v>85</v>
      </c>
      <c r="AV12" s="26">
        <f>PRODUCT(K12,K$3)</f>
        <v>0</v>
      </c>
      <c r="AW12" s="26">
        <f>PRODUCT(L12,L$3)</f>
        <v>0</v>
      </c>
      <c r="AX12" s="26">
        <f>PRODUCT(M12,M$3)</f>
        <v>0</v>
      </c>
      <c r="AY12" s="26">
        <f>PRODUCT(N12,N$3)</f>
        <v>0</v>
      </c>
      <c r="AZ12" s="26">
        <f>PRODUCT(O12,O$3)</f>
        <v>0</v>
      </c>
      <c r="BA12" s="26">
        <f>PRODUCT(P12,P$3)</f>
        <v>61</v>
      </c>
      <c r="BB12" s="26">
        <f>PRODUCT(Q12,Q$3)</f>
        <v>0</v>
      </c>
      <c r="BC12" s="26">
        <f>PRODUCT(R12,R$3)</f>
        <v>0</v>
      </c>
      <c r="BD12" s="26">
        <f>PRODUCT(S12,S$3)</f>
        <v>0</v>
      </c>
      <c r="BE12" s="26">
        <f>PRODUCT(T12,T$3)</f>
        <v>0</v>
      </c>
      <c r="BF12" s="26">
        <f>PRODUCT(U12,U$3)</f>
        <v>0</v>
      </c>
      <c r="BG12" s="26">
        <f>PRODUCT(V12,V$3)</f>
        <v>0</v>
      </c>
      <c r="BH12" s="26">
        <f>PRODUCT(W12,W$3)</f>
        <v>0</v>
      </c>
      <c r="BI12" s="26">
        <f>PRODUCT(X12,X$3)</f>
        <v>0</v>
      </c>
      <c r="BJ12" s="26">
        <f>PRODUCT(Y12,Y$3)</f>
        <v>0</v>
      </c>
      <c r="BK12" s="26">
        <f>PRODUCT(Z12,Z$3)</f>
        <v>0</v>
      </c>
      <c r="BL12" s="26">
        <f>PRODUCT(AA12,AA$3)</f>
        <v>37</v>
      </c>
      <c r="BM12" s="26">
        <f>PRODUCT(AB12,AB$3)</f>
        <v>0</v>
      </c>
      <c r="BN12" s="26">
        <f>PRODUCT(AC12,AC$3)</f>
        <v>0</v>
      </c>
      <c r="BO12" s="26">
        <f>PRODUCT(AD12,AD$3)</f>
        <v>0</v>
      </c>
      <c r="BP12" s="26">
        <f>PRODUCT(AE12,AE$3)</f>
        <v>0</v>
      </c>
      <c r="BQ12" s="26">
        <f>PRODUCT(AF12,AF$3)</f>
        <v>0</v>
      </c>
      <c r="BR12" s="26">
        <f>PRODUCT(AG12,AG$3)</f>
        <v>0</v>
      </c>
      <c r="BS12" s="26">
        <f>PRODUCT(AH12,AH$3)</f>
        <v>0</v>
      </c>
      <c r="BT12" s="26">
        <f>PRODUCT(AI12,AI$3)</f>
        <v>0</v>
      </c>
      <c r="BU12" s="26">
        <f>PRODUCT(AJ12,AJ$3)</f>
        <v>0</v>
      </c>
      <c r="BV12" s="26">
        <f>PRODUCT(AK12,AK$3)</f>
        <v>0</v>
      </c>
      <c r="BW12" s="26">
        <f>PRODUCT(AL12,AL$3)</f>
        <v>0</v>
      </c>
      <c r="BX12" s="26">
        <f>PRODUCT(AM12,AM$3)</f>
        <v>0</v>
      </c>
      <c r="BY12" s="26">
        <f>PRODUCT(AN12,AN$3)</f>
        <v>0</v>
      </c>
      <c r="BZ12" s="26">
        <f>PRODUCT(AO12,AO$3)</f>
        <v>0</v>
      </c>
      <c r="CA12" s="26">
        <f>PRODUCT(AP12,AP$3)</f>
        <v>0</v>
      </c>
      <c r="CB12" s="26">
        <f>PRODUCT(AQ12,AQ$3)</f>
        <v>0</v>
      </c>
      <c r="CC12" s="39"/>
      <c r="CD12" s="48">
        <f>SUM(AS12:CB12)</f>
        <v>183</v>
      </c>
      <c r="CE12" s="40">
        <f>COUNT(C12:F12)</f>
        <v>3</v>
      </c>
      <c r="CF12" s="39"/>
      <c r="CI12" s="53"/>
    </row>
    <row r="13" spans="1:87" ht="12.75">
      <c r="A13" s="7">
        <v>10</v>
      </c>
      <c r="B13" s="90" t="s">
        <v>66</v>
      </c>
      <c r="C13" s="93">
        <v>10</v>
      </c>
      <c r="D13" s="94">
        <v>7</v>
      </c>
      <c r="E13" s="93"/>
      <c r="F13" s="95"/>
      <c r="G13" s="55"/>
      <c r="H13" s="26">
        <f>COUNTIF(C13:F13,"1")</f>
        <v>0</v>
      </c>
      <c r="I13" s="38">
        <f>COUNTIF(C13:F13,"2")</f>
        <v>0</v>
      </c>
      <c r="J13" s="38">
        <f>COUNTIF(C13:F13,"3")</f>
        <v>0</v>
      </c>
      <c r="K13" s="38">
        <f>COUNTIF(C13:F13,"4")</f>
        <v>0</v>
      </c>
      <c r="L13" s="38">
        <f>COUNTIF(C13:F13,"5")</f>
        <v>0</v>
      </c>
      <c r="M13" s="38">
        <f>COUNTIF(C13:F13,"6")</f>
        <v>0</v>
      </c>
      <c r="N13" s="38">
        <f>COUNTIF(C13:F13,"7")</f>
        <v>1</v>
      </c>
      <c r="O13" s="38">
        <f>COUNTIF(C13:F13,"8")</f>
        <v>0</v>
      </c>
      <c r="P13" s="38">
        <f>COUNTIF(C13:F13,"9")</f>
        <v>0</v>
      </c>
      <c r="Q13" s="38">
        <f>COUNTIF(C13:F13,"10")</f>
        <v>1</v>
      </c>
      <c r="R13" s="38">
        <f>COUNTIF(C13:F13,"11")</f>
        <v>0</v>
      </c>
      <c r="S13" s="38">
        <f>COUNTIF(C13:F13,"12")</f>
        <v>0</v>
      </c>
      <c r="T13" s="38">
        <f>COUNTIF(C13:F13,"13")</f>
        <v>0</v>
      </c>
      <c r="U13" s="38">
        <f>COUNTIF(C13:F13,"14")</f>
        <v>0</v>
      </c>
      <c r="V13" s="38">
        <f>COUNTIF(C13:F13,"15")</f>
        <v>0</v>
      </c>
      <c r="W13" s="38">
        <f>COUNTIF(C13:F13,"16")</f>
        <v>0</v>
      </c>
      <c r="X13" s="38">
        <f>COUNTIF(C13:F13,"17")</f>
        <v>0</v>
      </c>
      <c r="Y13" s="38">
        <f>COUNTIF(C13:F13,"18")</f>
        <v>0</v>
      </c>
      <c r="Z13" s="38">
        <f>COUNTIF(C13:F13,"19")</f>
        <v>0</v>
      </c>
      <c r="AA13" s="38">
        <f>COUNTIF(C13:F13,"20")</f>
        <v>0</v>
      </c>
      <c r="AB13" s="38">
        <f>COUNTIF(C13:F13,"21")</f>
        <v>0</v>
      </c>
      <c r="AC13" s="38">
        <f>COUNTIF(C13:F13,"22")</f>
        <v>0</v>
      </c>
      <c r="AD13" s="38">
        <f>COUNTIF(C13:F13,"23")</f>
        <v>0</v>
      </c>
      <c r="AE13" s="38">
        <f>COUNTIF(C13:F13,"24")</f>
        <v>0</v>
      </c>
      <c r="AF13" s="38">
        <f>COUNTIF(C13:F13,"25")</f>
        <v>0</v>
      </c>
      <c r="AG13" s="38">
        <f>COUNTIF(C13:F13,"26")</f>
        <v>0</v>
      </c>
      <c r="AH13" s="38">
        <f>COUNTIF(C13:F13,"27")</f>
        <v>0</v>
      </c>
      <c r="AI13" s="38">
        <f>COUNTIF(C13:F13,"28")</f>
        <v>0</v>
      </c>
      <c r="AJ13" s="38">
        <f>COUNTIF(C13:F13,"29")</f>
        <v>0</v>
      </c>
      <c r="AK13" s="38">
        <f>COUNTIF(C13:F13,"30")</f>
        <v>0</v>
      </c>
      <c r="AL13" s="38">
        <f>COUNTIF(C13:F13,"31")</f>
        <v>0</v>
      </c>
      <c r="AM13" s="38">
        <f>COUNTIF(C13:F13,"32")</f>
        <v>0</v>
      </c>
      <c r="AN13" s="38">
        <f>COUNTIF(C13:F13,"33")</f>
        <v>0</v>
      </c>
      <c r="AO13" s="38">
        <f>COUNTIF(C13:F13,"34")</f>
        <v>0</v>
      </c>
      <c r="AP13" s="38">
        <f>COUNTIF(C13:F13,"35")</f>
        <v>0</v>
      </c>
      <c r="AQ13" s="38">
        <f>COUNTIF(C13:F13,"36")</f>
        <v>0</v>
      </c>
      <c r="AR13" s="27"/>
      <c r="AS13" s="26">
        <f>PRODUCT(H13,H$3)</f>
        <v>0</v>
      </c>
      <c r="AT13" s="26">
        <f>PRODUCT(I13,I$3)</f>
        <v>0</v>
      </c>
      <c r="AU13" s="26">
        <f>PRODUCT(J13,J$3)</f>
        <v>0</v>
      </c>
      <c r="AV13" s="26">
        <f>PRODUCT(K13,K$3)</f>
        <v>0</v>
      </c>
      <c r="AW13" s="26">
        <f>PRODUCT(L13,L$3)</f>
        <v>0</v>
      </c>
      <c r="AX13" s="26">
        <f>PRODUCT(M13,M$3)</f>
        <v>0</v>
      </c>
      <c r="AY13" s="26">
        <f>PRODUCT(N13,N$3)</f>
        <v>69</v>
      </c>
      <c r="AZ13" s="26">
        <f>PRODUCT(O13,O$3)</f>
        <v>0</v>
      </c>
      <c r="BA13" s="26">
        <f>PRODUCT(P13,P$3)</f>
        <v>0</v>
      </c>
      <c r="BB13" s="26">
        <f>PRODUCT(Q13,Q$3)</f>
        <v>59</v>
      </c>
      <c r="BC13" s="26">
        <f>PRODUCT(R13,R$3)</f>
        <v>0</v>
      </c>
      <c r="BD13" s="26">
        <f>PRODUCT(S13,S$3)</f>
        <v>0</v>
      </c>
      <c r="BE13" s="26">
        <f>PRODUCT(T13,T$3)</f>
        <v>0</v>
      </c>
      <c r="BF13" s="26">
        <f>PRODUCT(U13,U$3)</f>
        <v>0</v>
      </c>
      <c r="BG13" s="26">
        <f>PRODUCT(V13,V$3)</f>
        <v>0</v>
      </c>
      <c r="BH13" s="26">
        <f>PRODUCT(W13,W$3)</f>
        <v>0</v>
      </c>
      <c r="BI13" s="26">
        <f>PRODUCT(X13,X$3)</f>
        <v>0</v>
      </c>
      <c r="BJ13" s="26">
        <f>PRODUCT(Y13,Y$3)</f>
        <v>0</v>
      </c>
      <c r="BK13" s="26">
        <f>PRODUCT(Z13,Z$3)</f>
        <v>0</v>
      </c>
      <c r="BL13" s="26">
        <f>PRODUCT(AA13,AA$3)</f>
        <v>0</v>
      </c>
      <c r="BM13" s="26">
        <f>PRODUCT(AB13,AB$3)</f>
        <v>0</v>
      </c>
      <c r="BN13" s="26">
        <f>PRODUCT(AC13,AC$3)</f>
        <v>0</v>
      </c>
      <c r="BO13" s="26">
        <f>PRODUCT(AD13,AD$3)</f>
        <v>0</v>
      </c>
      <c r="BP13" s="26">
        <f>PRODUCT(AE13,AE$3)</f>
        <v>0</v>
      </c>
      <c r="BQ13" s="26">
        <f>PRODUCT(AF13,AF$3)</f>
        <v>0</v>
      </c>
      <c r="BR13" s="26">
        <f>PRODUCT(AG13,AG$3)</f>
        <v>0</v>
      </c>
      <c r="BS13" s="26">
        <f>PRODUCT(AH13,AH$3)</f>
        <v>0</v>
      </c>
      <c r="BT13" s="26">
        <f>PRODUCT(AI13,AI$3)</f>
        <v>0</v>
      </c>
      <c r="BU13" s="26">
        <f>PRODUCT(AJ13,AJ$3)</f>
        <v>0</v>
      </c>
      <c r="BV13" s="26">
        <f>PRODUCT(AK13,AK$3)</f>
        <v>0</v>
      </c>
      <c r="BW13" s="26">
        <f>PRODUCT(AL13,AL$3)</f>
        <v>0</v>
      </c>
      <c r="BX13" s="26">
        <f>PRODUCT(AM13,AM$3)</f>
        <v>0</v>
      </c>
      <c r="BY13" s="26">
        <f>PRODUCT(AN13,AN$3)</f>
        <v>0</v>
      </c>
      <c r="BZ13" s="26">
        <f>PRODUCT(AO13,AO$3)</f>
        <v>0</v>
      </c>
      <c r="CA13" s="26">
        <f>PRODUCT(AP13,AP$3)</f>
        <v>0</v>
      </c>
      <c r="CB13" s="26">
        <f>PRODUCT(AQ13,AQ$3)</f>
        <v>0</v>
      </c>
      <c r="CC13" s="39"/>
      <c r="CD13" s="48">
        <f>SUM(AS13:CB13)</f>
        <v>128</v>
      </c>
      <c r="CE13" s="40">
        <f>COUNT(C13:F13)</f>
        <v>2</v>
      </c>
      <c r="CF13" s="39"/>
      <c r="CI13" s="55"/>
    </row>
    <row r="14" spans="1:87" ht="12.75">
      <c r="A14" s="7">
        <v>11</v>
      </c>
      <c r="B14" s="90" t="s">
        <v>104</v>
      </c>
      <c r="C14" s="93">
        <v>11</v>
      </c>
      <c r="D14" s="94"/>
      <c r="E14" s="93"/>
      <c r="F14" s="95">
        <v>7</v>
      </c>
      <c r="G14" s="54"/>
      <c r="H14" s="26">
        <f>COUNTIF(C14:F14,"1")</f>
        <v>0</v>
      </c>
      <c r="I14" s="38">
        <f>COUNTIF(C14:F14,"2")</f>
        <v>0</v>
      </c>
      <c r="J14" s="38">
        <f>COUNTIF(C14:F14,"3")</f>
        <v>0</v>
      </c>
      <c r="K14" s="38">
        <f>COUNTIF(C14:F14,"4")</f>
        <v>0</v>
      </c>
      <c r="L14" s="38">
        <f>COUNTIF(C14:F14,"5")</f>
        <v>0</v>
      </c>
      <c r="M14" s="38">
        <f>COUNTIF(C14:F14,"6")</f>
        <v>0</v>
      </c>
      <c r="N14" s="38">
        <f>COUNTIF(C14:F14,"7")</f>
        <v>1</v>
      </c>
      <c r="O14" s="38">
        <f>COUNTIF(C14:F14,"8")</f>
        <v>0</v>
      </c>
      <c r="P14" s="38">
        <f>COUNTIF(C14:F14,"9")</f>
        <v>0</v>
      </c>
      <c r="Q14" s="38">
        <f>COUNTIF(C14:F14,"10")</f>
        <v>0</v>
      </c>
      <c r="R14" s="38">
        <f>COUNTIF(C14:F14,"11")</f>
        <v>1</v>
      </c>
      <c r="S14" s="38">
        <f>COUNTIF(C14:F14,"12")</f>
        <v>0</v>
      </c>
      <c r="T14" s="38">
        <f>COUNTIF(C14:F14,"13")</f>
        <v>0</v>
      </c>
      <c r="U14" s="38">
        <f>COUNTIF(C14:F14,"14")</f>
        <v>0</v>
      </c>
      <c r="V14" s="38">
        <f>COUNTIF(C14:F14,"15")</f>
        <v>0</v>
      </c>
      <c r="W14" s="38">
        <f>COUNTIF(C14:F14,"16")</f>
        <v>0</v>
      </c>
      <c r="X14" s="38">
        <f>COUNTIF(C14:F14,"17")</f>
        <v>0</v>
      </c>
      <c r="Y14" s="38">
        <f>COUNTIF(C14:F14,"18")</f>
        <v>0</v>
      </c>
      <c r="Z14" s="38">
        <f>COUNTIF(C14:F14,"19")</f>
        <v>0</v>
      </c>
      <c r="AA14" s="38">
        <f>COUNTIF(C14:F14,"20")</f>
        <v>0</v>
      </c>
      <c r="AB14" s="38">
        <f>COUNTIF(C14:F14,"21")</f>
        <v>0</v>
      </c>
      <c r="AC14" s="38">
        <f>COUNTIF(C14:F14,"22")</f>
        <v>0</v>
      </c>
      <c r="AD14" s="38">
        <f>COUNTIF(C14:F14,"23")</f>
        <v>0</v>
      </c>
      <c r="AE14" s="38">
        <f>COUNTIF(C14:F14,"24")</f>
        <v>0</v>
      </c>
      <c r="AF14" s="38">
        <f>COUNTIF(C14:F14,"25")</f>
        <v>0</v>
      </c>
      <c r="AG14" s="38">
        <f>COUNTIF(C14:F14,"26")</f>
        <v>0</v>
      </c>
      <c r="AH14" s="38">
        <f>COUNTIF(C14:F14,"27")</f>
        <v>0</v>
      </c>
      <c r="AI14" s="38">
        <f>COUNTIF(C14:F14,"28")</f>
        <v>0</v>
      </c>
      <c r="AJ14" s="38">
        <f>COUNTIF(C14:F14,"29")</f>
        <v>0</v>
      </c>
      <c r="AK14" s="38">
        <f>COUNTIF(C14:F14,"30")</f>
        <v>0</v>
      </c>
      <c r="AL14" s="38">
        <f>COUNTIF(C14:F14,"31")</f>
        <v>0</v>
      </c>
      <c r="AM14" s="38">
        <f>COUNTIF(C14:F14,"32")</f>
        <v>0</v>
      </c>
      <c r="AN14" s="38">
        <f>COUNTIF(C14:F14,"33")</f>
        <v>0</v>
      </c>
      <c r="AO14" s="38">
        <f>COUNTIF(C14:F14,"34")</f>
        <v>0</v>
      </c>
      <c r="AP14" s="38">
        <f>COUNTIF(C14:F14,"35")</f>
        <v>0</v>
      </c>
      <c r="AQ14" s="38">
        <f>COUNTIF(C14:F14,"36")</f>
        <v>0</v>
      </c>
      <c r="AR14" s="27"/>
      <c r="AS14" s="26">
        <f>PRODUCT(H14,H$3)</f>
        <v>0</v>
      </c>
      <c r="AT14" s="26">
        <f>PRODUCT(I14,I$3)</f>
        <v>0</v>
      </c>
      <c r="AU14" s="26">
        <f>PRODUCT(J14,J$3)</f>
        <v>0</v>
      </c>
      <c r="AV14" s="26">
        <f>PRODUCT(K14,K$3)</f>
        <v>0</v>
      </c>
      <c r="AW14" s="26">
        <f>PRODUCT(L14,L$3)</f>
        <v>0</v>
      </c>
      <c r="AX14" s="26">
        <f>PRODUCT(M14,M$3)</f>
        <v>0</v>
      </c>
      <c r="AY14" s="26">
        <f>PRODUCT(N14,N$3)</f>
        <v>69</v>
      </c>
      <c r="AZ14" s="26">
        <f>PRODUCT(O14,O$3)</f>
        <v>0</v>
      </c>
      <c r="BA14" s="26">
        <f>PRODUCT(P14,P$3)</f>
        <v>0</v>
      </c>
      <c r="BB14" s="26">
        <f>PRODUCT(Q14,Q$3)</f>
        <v>0</v>
      </c>
      <c r="BC14" s="26">
        <f>PRODUCT(R14,R$3)</f>
        <v>57</v>
      </c>
      <c r="BD14" s="26">
        <f>PRODUCT(S14,S$3)</f>
        <v>0</v>
      </c>
      <c r="BE14" s="26">
        <f>PRODUCT(T14,T$3)</f>
        <v>0</v>
      </c>
      <c r="BF14" s="26">
        <f>PRODUCT(U14,U$3)</f>
        <v>0</v>
      </c>
      <c r="BG14" s="26">
        <f>PRODUCT(V14,V$3)</f>
        <v>0</v>
      </c>
      <c r="BH14" s="26">
        <f>PRODUCT(W14,W$3)</f>
        <v>0</v>
      </c>
      <c r="BI14" s="26">
        <f>PRODUCT(X14,X$3)</f>
        <v>0</v>
      </c>
      <c r="BJ14" s="26">
        <f>PRODUCT(Y14,Y$3)</f>
        <v>0</v>
      </c>
      <c r="BK14" s="26">
        <f>PRODUCT(Z14,Z$3)</f>
        <v>0</v>
      </c>
      <c r="BL14" s="26">
        <f>PRODUCT(AA14,AA$3)</f>
        <v>0</v>
      </c>
      <c r="BM14" s="26">
        <f>PRODUCT(AB14,AB$3)</f>
        <v>0</v>
      </c>
      <c r="BN14" s="26">
        <f>PRODUCT(AC14,AC$3)</f>
        <v>0</v>
      </c>
      <c r="BO14" s="26">
        <f>PRODUCT(AD14,AD$3)</f>
        <v>0</v>
      </c>
      <c r="BP14" s="26">
        <f>PRODUCT(AE14,AE$3)</f>
        <v>0</v>
      </c>
      <c r="BQ14" s="26">
        <f>PRODUCT(AF14,AF$3)</f>
        <v>0</v>
      </c>
      <c r="BR14" s="26">
        <f>PRODUCT(AG14,AG$3)</f>
        <v>0</v>
      </c>
      <c r="BS14" s="26">
        <f>PRODUCT(AH14,AH$3)</f>
        <v>0</v>
      </c>
      <c r="BT14" s="26">
        <f>PRODUCT(AI14,AI$3)</f>
        <v>0</v>
      </c>
      <c r="BU14" s="26">
        <f>PRODUCT(AJ14,AJ$3)</f>
        <v>0</v>
      </c>
      <c r="BV14" s="26">
        <f>PRODUCT(AK14,AK$3)</f>
        <v>0</v>
      </c>
      <c r="BW14" s="26">
        <f>PRODUCT(AL14,AL$3)</f>
        <v>0</v>
      </c>
      <c r="BX14" s="26">
        <f>PRODUCT(AM14,AM$3)</f>
        <v>0</v>
      </c>
      <c r="BY14" s="26">
        <f>PRODUCT(AN14,AN$3)</f>
        <v>0</v>
      </c>
      <c r="BZ14" s="26">
        <f>PRODUCT(AO14,AO$3)</f>
        <v>0</v>
      </c>
      <c r="CA14" s="26">
        <f>PRODUCT(AP14,AP$3)</f>
        <v>0</v>
      </c>
      <c r="CB14" s="26">
        <f>PRODUCT(AQ14,AQ$3)</f>
        <v>0</v>
      </c>
      <c r="CC14" s="39"/>
      <c r="CD14" s="48">
        <f>SUM(AS14:CB14)</f>
        <v>126</v>
      </c>
      <c r="CE14" s="40">
        <f>COUNT(C14:F14)</f>
        <v>2</v>
      </c>
      <c r="CF14" s="39"/>
      <c r="CI14" s="55"/>
    </row>
    <row r="15" spans="1:87" ht="12.75">
      <c r="A15" s="7">
        <v>12</v>
      </c>
      <c r="B15" s="90" t="s">
        <v>105</v>
      </c>
      <c r="C15" s="93">
        <v>12</v>
      </c>
      <c r="D15" s="94">
        <v>6</v>
      </c>
      <c r="E15" s="93">
        <v>6</v>
      </c>
      <c r="F15" s="95">
        <v>5</v>
      </c>
      <c r="G15" s="53"/>
      <c r="H15" s="26">
        <f>COUNTIF(C15:F15,"1")</f>
        <v>0</v>
      </c>
      <c r="I15" s="38">
        <f>COUNTIF(C15:F15,"2")</f>
        <v>0</v>
      </c>
      <c r="J15" s="38">
        <f>COUNTIF(C15:F15,"3")</f>
        <v>0</v>
      </c>
      <c r="K15" s="38">
        <f>COUNTIF(C15:F15,"4")</f>
        <v>0</v>
      </c>
      <c r="L15" s="38">
        <f>COUNTIF(C15:F15,"5")</f>
        <v>1</v>
      </c>
      <c r="M15" s="38">
        <f>COUNTIF(C15:F15,"6")</f>
        <v>2</v>
      </c>
      <c r="N15" s="38">
        <f>COUNTIF(C15:F15,"7")</f>
        <v>0</v>
      </c>
      <c r="O15" s="38">
        <f>COUNTIF(C15:F15,"8")</f>
        <v>0</v>
      </c>
      <c r="P15" s="38">
        <f>COUNTIF(C15:F15,"9")</f>
        <v>0</v>
      </c>
      <c r="Q15" s="38">
        <f>COUNTIF(C15:F15,"10")</f>
        <v>0</v>
      </c>
      <c r="R15" s="38">
        <f>COUNTIF(C15:F15,"11")</f>
        <v>0</v>
      </c>
      <c r="S15" s="38">
        <f>COUNTIF(C15:F15,"12")</f>
        <v>1</v>
      </c>
      <c r="T15" s="38">
        <f>COUNTIF(C15:F15,"13")</f>
        <v>0</v>
      </c>
      <c r="U15" s="38">
        <f>COUNTIF(C15:F15,"14")</f>
        <v>0</v>
      </c>
      <c r="V15" s="38">
        <f>COUNTIF(C15:F15,"15")</f>
        <v>0</v>
      </c>
      <c r="W15" s="38">
        <f>COUNTIF(C15:F15,"16")</f>
        <v>0</v>
      </c>
      <c r="X15" s="38">
        <f>COUNTIF(C15:F15,"17")</f>
        <v>0</v>
      </c>
      <c r="Y15" s="38">
        <f>COUNTIF(C15:F15,"18")</f>
        <v>0</v>
      </c>
      <c r="Z15" s="38">
        <f>COUNTIF(C15:F15,"19")</f>
        <v>0</v>
      </c>
      <c r="AA15" s="38">
        <f>COUNTIF(C15:F15,"20")</f>
        <v>0</v>
      </c>
      <c r="AB15" s="38">
        <f>COUNTIF(C15:F15,"21")</f>
        <v>0</v>
      </c>
      <c r="AC15" s="38">
        <f>COUNTIF(C15:F15,"22")</f>
        <v>0</v>
      </c>
      <c r="AD15" s="38">
        <f>COUNTIF(C15:F15,"23")</f>
        <v>0</v>
      </c>
      <c r="AE15" s="38">
        <f>COUNTIF(C15:F15,"24")</f>
        <v>0</v>
      </c>
      <c r="AF15" s="38">
        <f>COUNTIF(C15:F15,"25")</f>
        <v>0</v>
      </c>
      <c r="AG15" s="38">
        <f>COUNTIF(C15:F15,"26")</f>
        <v>0</v>
      </c>
      <c r="AH15" s="38">
        <f>COUNTIF(C15:F15,"27")</f>
        <v>0</v>
      </c>
      <c r="AI15" s="38">
        <f>COUNTIF(C15:F15,"28")</f>
        <v>0</v>
      </c>
      <c r="AJ15" s="38">
        <f>COUNTIF(C15:F15,"29")</f>
        <v>0</v>
      </c>
      <c r="AK15" s="38">
        <f>COUNTIF(C15:F15,"30")</f>
        <v>0</v>
      </c>
      <c r="AL15" s="38">
        <f>COUNTIF(C15:F15,"31")</f>
        <v>0</v>
      </c>
      <c r="AM15" s="38">
        <f>COUNTIF(C15:F15,"32")</f>
        <v>0</v>
      </c>
      <c r="AN15" s="38">
        <f>COUNTIF(C15:F15,"33")</f>
        <v>0</v>
      </c>
      <c r="AO15" s="38">
        <f>COUNTIF(C15:F15,"34")</f>
        <v>0</v>
      </c>
      <c r="AP15" s="38">
        <f>COUNTIF(C15:F15,"35")</f>
        <v>0</v>
      </c>
      <c r="AQ15" s="38">
        <f>COUNTIF(C15:F15,"36")</f>
        <v>0</v>
      </c>
      <c r="AR15" s="27"/>
      <c r="AS15" s="26">
        <f>PRODUCT(H15,H$3)</f>
        <v>0</v>
      </c>
      <c r="AT15" s="26">
        <f>PRODUCT(I15,I$3)</f>
        <v>0</v>
      </c>
      <c r="AU15" s="26">
        <f>PRODUCT(J15,J$3)</f>
        <v>0</v>
      </c>
      <c r="AV15" s="26">
        <f>PRODUCT(K15,K$3)</f>
        <v>0</v>
      </c>
      <c r="AW15" s="26">
        <f>PRODUCT(L15,L$3)</f>
        <v>75</v>
      </c>
      <c r="AX15" s="26">
        <f>PRODUCT(M15,M$3)</f>
        <v>144</v>
      </c>
      <c r="AY15" s="26">
        <f>PRODUCT(N15,N$3)</f>
        <v>0</v>
      </c>
      <c r="AZ15" s="26">
        <f>PRODUCT(O15,O$3)</f>
        <v>0</v>
      </c>
      <c r="BA15" s="26">
        <f>PRODUCT(P15,P$3)</f>
        <v>0</v>
      </c>
      <c r="BB15" s="26">
        <f>PRODUCT(Q15,Q$3)</f>
        <v>0</v>
      </c>
      <c r="BC15" s="26">
        <f>PRODUCT(R15,R$3)</f>
        <v>0</v>
      </c>
      <c r="BD15" s="26">
        <f>PRODUCT(S15,S$3)</f>
        <v>55</v>
      </c>
      <c r="BE15" s="26">
        <f>PRODUCT(T15,T$3)</f>
        <v>0</v>
      </c>
      <c r="BF15" s="26">
        <f>PRODUCT(U15,U$3)</f>
        <v>0</v>
      </c>
      <c r="BG15" s="26">
        <f>PRODUCT(V15,V$3)</f>
        <v>0</v>
      </c>
      <c r="BH15" s="26">
        <f>PRODUCT(W15,W$3)</f>
        <v>0</v>
      </c>
      <c r="BI15" s="26">
        <f>PRODUCT(X15,X$3)</f>
        <v>0</v>
      </c>
      <c r="BJ15" s="26">
        <f>PRODUCT(Y15,Y$3)</f>
        <v>0</v>
      </c>
      <c r="BK15" s="26">
        <f>PRODUCT(Z15,Z$3)</f>
        <v>0</v>
      </c>
      <c r="BL15" s="26">
        <f>PRODUCT(AA15,AA$3)</f>
        <v>0</v>
      </c>
      <c r="BM15" s="26">
        <f>PRODUCT(AB15,AB$3)</f>
        <v>0</v>
      </c>
      <c r="BN15" s="26">
        <f>PRODUCT(AC15,AC$3)</f>
        <v>0</v>
      </c>
      <c r="BO15" s="26">
        <f>PRODUCT(AD15,AD$3)</f>
        <v>0</v>
      </c>
      <c r="BP15" s="26">
        <f>PRODUCT(AE15,AE$3)</f>
        <v>0</v>
      </c>
      <c r="BQ15" s="26">
        <f>PRODUCT(AF15,AF$3)</f>
        <v>0</v>
      </c>
      <c r="BR15" s="26">
        <f>PRODUCT(AG15,AG$3)</f>
        <v>0</v>
      </c>
      <c r="BS15" s="26">
        <f>PRODUCT(AH15,AH$3)</f>
        <v>0</v>
      </c>
      <c r="BT15" s="26">
        <f>PRODUCT(AI15,AI$3)</f>
        <v>0</v>
      </c>
      <c r="BU15" s="26">
        <f>PRODUCT(AJ15,AJ$3)</f>
        <v>0</v>
      </c>
      <c r="BV15" s="26">
        <f>PRODUCT(AK15,AK$3)</f>
        <v>0</v>
      </c>
      <c r="BW15" s="26">
        <f>PRODUCT(AL15,AL$3)</f>
        <v>0</v>
      </c>
      <c r="BX15" s="26">
        <f>PRODUCT(AM15,AM$3)</f>
        <v>0</v>
      </c>
      <c r="BY15" s="26">
        <f>PRODUCT(AN15,AN$3)</f>
        <v>0</v>
      </c>
      <c r="BZ15" s="26">
        <f>PRODUCT(AO15,AO$3)</f>
        <v>0</v>
      </c>
      <c r="CA15" s="26">
        <f>PRODUCT(AP15,AP$3)</f>
        <v>0</v>
      </c>
      <c r="CB15" s="26">
        <f>PRODUCT(AQ15,AQ$3)</f>
        <v>0</v>
      </c>
      <c r="CC15" s="39"/>
      <c r="CD15" s="48">
        <f>SUM(AS15:CB15)</f>
        <v>274</v>
      </c>
      <c r="CE15" s="40">
        <f>COUNT(C15:F15)</f>
        <v>4</v>
      </c>
      <c r="CF15" s="39"/>
      <c r="CI15" s="76"/>
    </row>
    <row r="16" spans="1:87" ht="12.75">
      <c r="A16" s="7">
        <v>13</v>
      </c>
      <c r="B16" s="90" t="s">
        <v>106</v>
      </c>
      <c r="C16" s="93">
        <v>13</v>
      </c>
      <c r="D16" s="94">
        <v>11</v>
      </c>
      <c r="E16" s="94">
        <v>1</v>
      </c>
      <c r="F16" s="94">
        <v>6</v>
      </c>
      <c r="G16" s="53"/>
      <c r="H16" s="26">
        <f>COUNTIF(C16:F16,"1")</f>
        <v>1</v>
      </c>
      <c r="I16" s="38">
        <f>COUNTIF(C16:F16,"2")</f>
        <v>0</v>
      </c>
      <c r="J16" s="38">
        <f>COUNTIF(C16:F16,"3")</f>
        <v>0</v>
      </c>
      <c r="K16" s="38">
        <f>COUNTIF(C16:F16,"4")</f>
        <v>0</v>
      </c>
      <c r="L16" s="38">
        <f>COUNTIF(C16:F16,"5")</f>
        <v>0</v>
      </c>
      <c r="M16" s="38">
        <f>COUNTIF(C16:F16,"6")</f>
        <v>1</v>
      </c>
      <c r="N16" s="38">
        <f>COUNTIF(C16:F16,"7")</f>
        <v>0</v>
      </c>
      <c r="O16" s="38">
        <f>COUNTIF(C16:F16,"8")</f>
        <v>0</v>
      </c>
      <c r="P16" s="38">
        <f>COUNTIF(C16:F16,"9")</f>
        <v>0</v>
      </c>
      <c r="Q16" s="38">
        <f>COUNTIF(C16:F16,"10")</f>
        <v>0</v>
      </c>
      <c r="R16" s="38">
        <f>COUNTIF(C16:F16,"11")</f>
        <v>1</v>
      </c>
      <c r="S16" s="38">
        <f>COUNTIF(C16:F16,"12")</f>
        <v>0</v>
      </c>
      <c r="T16" s="38">
        <f>COUNTIF(C16:F16,"13")</f>
        <v>1</v>
      </c>
      <c r="U16" s="38">
        <f>COUNTIF(C16:F16,"14")</f>
        <v>0</v>
      </c>
      <c r="V16" s="38">
        <f>COUNTIF(C16:F16,"15")</f>
        <v>0</v>
      </c>
      <c r="W16" s="38">
        <f>COUNTIF(C16:F16,"16")</f>
        <v>0</v>
      </c>
      <c r="X16" s="38">
        <f>COUNTIF(C16:F16,"17")</f>
        <v>0</v>
      </c>
      <c r="Y16" s="38">
        <f>COUNTIF(C16:F16,"18")</f>
        <v>0</v>
      </c>
      <c r="Z16" s="38">
        <f>COUNTIF(C16:F16,"19")</f>
        <v>0</v>
      </c>
      <c r="AA16" s="38">
        <f>COUNTIF(C16:F16,"20")</f>
        <v>0</v>
      </c>
      <c r="AB16" s="38">
        <f>COUNTIF(C16:F16,"21")</f>
        <v>0</v>
      </c>
      <c r="AC16" s="38">
        <f>COUNTIF(C16:F16,"22")</f>
        <v>0</v>
      </c>
      <c r="AD16" s="38">
        <f>COUNTIF(C16:F16,"23")</f>
        <v>0</v>
      </c>
      <c r="AE16" s="38">
        <f>COUNTIF(C16:F16,"24")</f>
        <v>0</v>
      </c>
      <c r="AF16" s="38">
        <f>COUNTIF(C16:F16,"25")</f>
        <v>0</v>
      </c>
      <c r="AG16" s="38">
        <f>COUNTIF(C16:F16,"26")</f>
        <v>0</v>
      </c>
      <c r="AH16" s="38">
        <f>COUNTIF(C16:F16,"27")</f>
        <v>0</v>
      </c>
      <c r="AI16" s="38">
        <f>COUNTIF(C16:F16,"28")</f>
        <v>0</v>
      </c>
      <c r="AJ16" s="38">
        <f>COUNTIF(C16:F16,"29")</f>
        <v>0</v>
      </c>
      <c r="AK16" s="38">
        <f>COUNTIF(C16:F16,"30")</f>
        <v>0</v>
      </c>
      <c r="AL16" s="38">
        <f>COUNTIF(C16:F16,"31")</f>
        <v>0</v>
      </c>
      <c r="AM16" s="38">
        <f>COUNTIF(C16:F16,"32")</f>
        <v>0</v>
      </c>
      <c r="AN16" s="38">
        <f>COUNTIF(C16:F16,"33")</f>
        <v>0</v>
      </c>
      <c r="AO16" s="38">
        <f>COUNTIF(C16:F16,"34")</f>
        <v>0</v>
      </c>
      <c r="AP16" s="38">
        <f>COUNTIF(C16:F16,"35")</f>
        <v>0</v>
      </c>
      <c r="AQ16" s="38">
        <f>COUNTIF(C16:F16,"36")</f>
        <v>0</v>
      </c>
      <c r="AR16" s="27"/>
      <c r="AS16" s="26">
        <f>PRODUCT(H16,H$3)</f>
        <v>100</v>
      </c>
      <c r="AT16" s="26">
        <f>PRODUCT(I16,I$3)</f>
        <v>0</v>
      </c>
      <c r="AU16" s="26">
        <f>PRODUCT(J16,J$3)</f>
        <v>0</v>
      </c>
      <c r="AV16" s="26">
        <f>PRODUCT(K16,K$3)</f>
        <v>0</v>
      </c>
      <c r="AW16" s="26">
        <f>PRODUCT(L16,L$3)</f>
        <v>0</v>
      </c>
      <c r="AX16" s="26">
        <f>PRODUCT(M16,M$3)</f>
        <v>72</v>
      </c>
      <c r="AY16" s="26">
        <f>PRODUCT(N16,N$3)</f>
        <v>0</v>
      </c>
      <c r="AZ16" s="26">
        <f>PRODUCT(O16,O$3)</f>
        <v>0</v>
      </c>
      <c r="BA16" s="26">
        <f>PRODUCT(P16,P$3)</f>
        <v>0</v>
      </c>
      <c r="BB16" s="26">
        <f>PRODUCT(Q16,Q$3)</f>
        <v>0</v>
      </c>
      <c r="BC16" s="26">
        <f>PRODUCT(R16,R$3)</f>
        <v>57</v>
      </c>
      <c r="BD16" s="26">
        <f>PRODUCT(S16,S$3)</f>
        <v>0</v>
      </c>
      <c r="BE16" s="26">
        <f>PRODUCT(T16,T$3)</f>
        <v>53</v>
      </c>
      <c r="BF16" s="26">
        <f>PRODUCT(U16,U$3)</f>
        <v>0</v>
      </c>
      <c r="BG16" s="26">
        <f>PRODUCT(V16,V$3)</f>
        <v>0</v>
      </c>
      <c r="BH16" s="26">
        <f>PRODUCT(W16,W$3)</f>
        <v>0</v>
      </c>
      <c r="BI16" s="26">
        <f>PRODUCT(X16,X$3)</f>
        <v>0</v>
      </c>
      <c r="BJ16" s="26">
        <f>PRODUCT(Y16,Y$3)</f>
        <v>0</v>
      </c>
      <c r="BK16" s="26">
        <f>PRODUCT(Z16,Z$3)</f>
        <v>0</v>
      </c>
      <c r="BL16" s="26">
        <f>PRODUCT(AA16,AA$3)</f>
        <v>0</v>
      </c>
      <c r="BM16" s="26">
        <f>PRODUCT(AB16,AB$3)</f>
        <v>0</v>
      </c>
      <c r="BN16" s="26">
        <f>PRODUCT(AC16,AC$3)</f>
        <v>0</v>
      </c>
      <c r="BO16" s="26">
        <f>PRODUCT(AD16,AD$3)</f>
        <v>0</v>
      </c>
      <c r="BP16" s="26">
        <f>PRODUCT(AE16,AE$3)</f>
        <v>0</v>
      </c>
      <c r="BQ16" s="26">
        <f>PRODUCT(AF16,AF$3)</f>
        <v>0</v>
      </c>
      <c r="BR16" s="26">
        <f>PRODUCT(AG16,AG$3)</f>
        <v>0</v>
      </c>
      <c r="BS16" s="26">
        <f>PRODUCT(AH16,AH$3)</f>
        <v>0</v>
      </c>
      <c r="BT16" s="26">
        <f>PRODUCT(AI16,AI$3)</f>
        <v>0</v>
      </c>
      <c r="BU16" s="26">
        <f>PRODUCT(AJ16,AJ$3)</f>
        <v>0</v>
      </c>
      <c r="BV16" s="26">
        <f>PRODUCT(AK16,AK$3)</f>
        <v>0</v>
      </c>
      <c r="BW16" s="26">
        <f>PRODUCT(AL16,AL$3)</f>
        <v>0</v>
      </c>
      <c r="BX16" s="26">
        <f>PRODUCT(AM16,AM$3)</f>
        <v>0</v>
      </c>
      <c r="BY16" s="26">
        <f>PRODUCT(AN16,AN$3)</f>
        <v>0</v>
      </c>
      <c r="BZ16" s="26">
        <f>PRODUCT(AO16,AO$3)</f>
        <v>0</v>
      </c>
      <c r="CA16" s="26">
        <f>PRODUCT(AP16,AP$3)</f>
        <v>0</v>
      </c>
      <c r="CB16" s="26">
        <f>PRODUCT(AQ16,AQ$3)</f>
        <v>0</v>
      </c>
      <c r="CC16" s="39"/>
      <c r="CD16" s="48">
        <f>SUM(AS16:CB16)</f>
        <v>282</v>
      </c>
      <c r="CE16" s="40">
        <f>COUNT(C16:F16)</f>
        <v>4</v>
      </c>
      <c r="CF16" s="39"/>
      <c r="CI16" s="54"/>
    </row>
    <row r="17" spans="1:89" ht="12.75">
      <c r="A17" s="7">
        <v>14</v>
      </c>
      <c r="B17" s="90" t="s">
        <v>107</v>
      </c>
      <c r="C17" s="93">
        <v>14</v>
      </c>
      <c r="D17" s="93">
        <v>24</v>
      </c>
      <c r="E17" s="94">
        <v>27</v>
      </c>
      <c r="F17" s="94"/>
      <c r="G17" s="53"/>
      <c r="H17" s="26">
        <f>COUNTIF(C17:F17,"1")</f>
        <v>0</v>
      </c>
      <c r="I17" s="38">
        <f>COUNTIF(C17:F17,"2")</f>
        <v>0</v>
      </c>
      <c r="J17" s="38">
        <f>COUNTIF(C17:F17,"3")</f>
        <v>0</v>
      </c>
      <c r="K17" s="38">
        <f>COUNTIF(C17:F17,"4")</f>
        <v>0</v>
      </c>
      <c r="L17" s="38">
        <f>COUNTIF(C17:F17,"5")</f>
        <v>0</v>
      </c>
      <c r="M17" s="38">
        <f>COUNTIF(C17:F17,"6")</f>
        <v>0</v>
      </c>
      <c r="N17" s="38">
        <f>COUNTIF(C17:F17,"7")</f>
        <v>0</v>
      </c>
      <c r="O17" s="38">
        <f>COUNTIF(C17:F17,"8")</f>
        <v>0</v>
      </c>
      <c r="P17" s="38">
        <f>COUNTIF(C17:F17,"9")</f>
        <v>0</v>
      </c>
      <c r="Q17" s="38">
        <f>COUNTIF(C17:F17,"10")</f>
        <v>0</v>
      </c>
      <c r="R17" s="38">
        <f>COUNTIF(C17:F17,"11")</f>
        <v>0</v>
      </c>
      <c r="S17" s="38">
        <f>COUNTIF(C17:F17,"12")</f>
        <v>0</v>
      </c>
      <c r="T17" s="38">
        <f>COUNTIF(C17:F17,"13")</f>
        <v>0</v>
      </c>
      <c r="U17" s="38">
        <f>COUNTIF(C17:F17,"14")</f>
        <v>1</v>
      </c>
      <c r="V17" s="38">
        <f>COUNTIF(C17:F17,"15")</f>
        <v>0</v>
      </c>
      <c r="W17" s="38">
        <f>COUNTIF(C17:F17,"16")</f>
        <v>0</v>
      </c>
      <c r="X17" s="38">
        <f>COUNTIF(C17:F17,"17")</f>
        <v>0</v>
      </c>
      <c r="Y17" s="38">
        <f>COUNTIF(C17:F17,"18")</f>
        <v>0</v>
      </c>
      <c r="Z17" s="38">
        <f>COUNTIF(C17:F17,"19")</f>
        <v>0</v>
      </c>
      <c r="AA17" s="38">
        <f>COUNTIF(C17:F17,"20")</f>
        <v>0</v>
      </c>
      <c r="AB17" s="38">
        <f>COUNTIF(C17:F17,"21")</f>
        <v>0</v>
      </c>
      <c r="AC17" s="38">
        <f>COUNTIF(C17:F17,"22")</f>
        <v>0</v>
      </c>
      <c r="AD17" s="38">
        <f>COUNTIF(C17:F17,"23")</f>
        <v>0</v>
      </c>
      <c r="AE17" s="38">
        <f>COUNTIF(C17:F17,"24")</f>
        <v>1</v>
      </c>
      <c r="AF17" s="38">
        <f>COUNTIF(C17:F17,"25")</f>
        <v>0</v>
      </c>
      <c r="AG17" s="38">
        <f>COUNTIF(C17:F17,"26")</f>
        <v>0</v>
      </c>
      <c r="AH17" s="38">
        <f>COUNTIF(C17:F17,"27")</f>
        <v>1</v>
      </c>
      <c r="AI17" s="38">
        <f>COUNTIF(C17:F17,"28")</f>
        <v>0</v>
      </c>
      <c r="AJ17" s="38">
        <f>COUNTIF(C17:F17,"29")</f>
        <v>0</v>
      </c>
      <c r="AK17" s="38">
        <f>COUNTIF(C17:F17,"30")</f>
        <v>0</v>
      </c>
      <c r="AL17" s="38">
        <f>COUNTIF(C17:F17,"31")</f>
        <v>0</v>
      </c>
      <c r="AM17" s="38">
        <f>COUNTIF(C17:F17,"32")</f>
        <v>0</v>
      </c>
      <c r="AN17" s="38">
        <f>COUNTIF(C17:F17,"33")</f>
        <v>0</v>
      </c>
      <c r="AO17" s="38">
        <f>COUNTIF(C17:F17,"34")</f>
        <v>0</v>
      </c>
      <c r="AP17" s="38">
        <f>COUNTIF(C17:F17,"35")</f>
        <v>0</v>
      </c>
      <c r="AQ17" s="38">
        <f>COUNTIF(C17:F17,"36")</f>
        <v>0</v>
      </c>
      <c r="AR17" s="27"/>
      <c r="AS17" s="26">
        <f>PRODUCT(H17,H$3)</f>
        <v>0</v>
      </c>
      <c r="AT17" s="26">
        <f>PRODUCT(I17,I$3)</f>
        <v>0</v>
      </c>
      <c r="AU17" s="26">
        <f>PRODUCT(J17,J$3)</f>
        <v>0</v>
      </c>
      <c r="AV17" s="26">
        <f>PRODUCT(K17,K$3)</f>
        <v>0</v>
      </c>
      <c r="AW17" s="26">
        <f>PRODUCT(L17,L$3)</f>
        <v>0</v>
      </c>
      <c r="AX17" s="26">
        <f>PRODUCT(M17,M$3)</f>
        <v>0</v>
      </c>
      <c r="AY17" s="26">
        <f>PRODUCT(N17,N$3)</f>
        <v>0</v>
      </c>
      <c r="AZ17" s="26">
        <f>PRODUCT(O17,O$3)</f>
        <v>0</v>
      </c>
      <c r="BA17" s="26">
        <f>PRODUCT(P17,P$3)</f>
        <v>0</v>
      </c>
      <c r="BB17" s="26">
        <f>PRODUCT(Q17,Q$3)</f>
        <v>0</v>
      </c>
      <c r="BC17" s="26">
        <f>PRODUCT(R17,R$3)</f>
        <v>0</v>
      </c>
      <c r="BD17" s="26">
        <f>PRODUCT(S17,S$3)</f>
        <v>0</v>
      </c>
      <c r="BE17" s="26">
        <f>PRODUCT(T17,T$3)</f>
        <v>0</v>
      </c>
      <c r="BF17" s="26">
        <f>PRODUCT(U17,U$3)</f>
        <v>51</v>
      </c>
      <c r="BG17" s="26">
        <f>PRODUCT(V17,V$3)</f>
        <v>0</v>
      </c>
      <c r="BH17" s="26">
        <f>PRODUCT(W17,W$3)</f>
        <v>0</v>
      </c>
      <c r="BI17" s="26">
        <f>PRODUCT(X17,X$3)</f>
        <v>0</v>
      </c>
      <c r="BJ17" s="26">
        <f>PRODUCT(Y17,Y$3)</f>
        <v>0</v>
      </c>
      <c r="BK17" s="26">
        <f>PRODUCT(Z17,Z$3)</f>
        <v>0</v>
      </c>
      <c r="BL17" s="26">
        <f>PRODUCT(AA17,AA$3)</f>
        <v>0</v>
      </c>
      <c r="BM17" s="26">
        <f>PRODUCT(AB17,AB$3)</f>
        <v>0</v>
      </c>
      <c r="BN17" s="26">
        <f>PRODUCT(AC17,AC$3)</f>
        <v>0</v>
      </c>
      <c r="BO17" s="26">
        <f>PRODUCT(AD17,AD$3)</f>
        <v>0</v>
      </c>
      <c r="BP17" s="26">
        <f>PRODUCT(AE17,AE$3)</f>
        <v>29</v>
      </c>
      <c r="BQ17" s="26">
        <f>PRODUCT(AF17,AF$3)</f>
        <v>0</v>
      </c>
      <c r="BR17" s="26">
        <f>PRODUCT(AG17,AG$3)</f>
        <v>0</v>
      </c>
      <c r="BS17" s="26">
        <f>PRODUCT(AH17,AH$3)</f>
        <v>23</v>
      </c>
      <c r="BT17" s="26">
        <f>PRODUCT(AI17,AI$3)</f>
        <v>0</v>
      </c>
      <c r="BU17" s="26">
        <f>PRODUCT(AJ17,AJ$3)</f>
        <v>0</v>
      </c>
      <c r="BV17" s="26">
        <f>PRODUCT(AK17,AK$3)</f>
        <v>0</v>
      </c>
      <c r="BW17" s="26">
        <f>PRODUCT(AL17,AL$3)</f>
        <v>0</v>
      </c>
      <c r="BX17" s="26">
        <f>PRODUCT(AM17,AM$3)</f>
        <v>0</v>
      </c>
      <c r="BY17" s="26">
        <f>PRODUCT(AN17,AN$3)</f>
        <v>0</v>
      </c>
      <c r="BZ17" s="26">
        <f>PRODUCT(AO17,AO$3)</f>
        <v>0</v>
      </c>
      <c r="CA17" s="26">
        <f>PRODUCT(AP17,AP$3)</f>
        <v>0</v>
      </c>
      <c r="CB17" s="26">
        <f>PRODUCT(AQ17,AQ$3)</f>
        <v>0</v>
      </c>
      <c r="CC17" s="39"/>
      <c r="CD17" s="48">
        <f>SUM(AS17:CB17)</f>
        <v>103</v>
      </c>
      <c r="CE17" s="40">
        <f>COUNT(C17:F17)</f>
        <v>3</v>
      </c>
      <c r="CF17" s="39"/>
      <c r="CI17" s="54"/>
      <c r="CK17" s="64"/>
    </row>
    <row r="18" spans="1:87" ht="12.75">
      <c r="A18" s="7">
        <v>15</v>
      </c>
      <c r="B18" s="90" t="s">
        <v>108</v>
      </c>
      <c r="C18" s="93">
        <v>15</v>
      </c>
      <c r="D18" s="93">
        <v>16</v>
      </c>
      <c r="E18" s="94">
        <v>9</v>
      </c>
      <c r="F18" s="94">
        <v>17</v>
      </c>
      <c r="G18" s="53"/>
      <c r="H18" s="26">
        <f>COUNTIF(C18:F18,"1")</f>
        <v>0</v>
      </c>
      <c r="I18" s="38">
        <f>COUNTIF(C18:F18,"2")</f>
        <v>0</v>
      </c>
      <c r="J18" s="38">
        <f>COUNTIF(C18:F18,"3")</f>
        <v>0</v>
      </c>
      <c r="K18" s="38">
        <f>COUNTIF(C18:F18,"4")</f>
        <v>0</v>
      </c>
      <c r="L18" s="38">
        <f>COUNTIF(C18:F18,"5")</f>
        <v>0</v>
      </c>
      <c r="M18" s="38">
        <f>COUNTIF(C18:F18,"6")</f>
        <v>0</v>
      </c>
      <c r="N18" s="38">
        <f>COUNTIF(C18:F18,"7")</f>
        <v>0</v>
      </c>
      <c r="O18" s="38">
        <f>COUNTIF(C18:F18,"8")</f>
        <v>0</v>
      </c>
      <c r="P18" s="38">
        <f>COUNTIF(C18:F18,"9")</f>
        <v>1</v>
      </c>
      <c r="Q18" s="38">
        <f>COUNTIF(C18:F18,"10")</f>
        <v>0</v>
      </c>
      <c r="R18" s="38">
        <f>COUNTIF(C18:F18,"11")</f>
        <v>0</v>
      </c>
      <c r="S18" s="38">
        <f>COUNTIF(C18:F18,"12")</f>
        <v>0</v>
      </c>
      <c r="T18" s="38">
        <f>COUNTIF(C18:F18,"13")</f>
        <v>0</v>
      </c>
      <c r="U18" s="38">
        <f>COUNTIF(C18:F18,"14")</f>
        <v>0</v>
      </c>
      <c r="V18" s="38">
        <f>COUNTIF(C18:F18,"15")</f>
        <v>1</v>
      </c>
      <c r="W18" s="38">
        <f>COUNTIF(C18:F18,"16")</f>
        <v>1</v>
      </c>
      <c r="X18" s="38">
        <f>COUNTIF(C18:F18,"17")</f>
        <v>1</v>
      </c>
      <c r="Y18" s="38">
        <f>COUNTIF(C18:F18,"18")</f>
        <v>0</v>
      </c>
      <c r="Z18" s="38">
        <f>COUNTIF(C18:F18,"19")</f>
        <v>0</v>
      </c>
      <c r="AA18" s="38">
        <f>COUNTIF(C18:F18,"20")</f>
        <v>0</v>
      </c>
      <c r="AB18" s="38">
        <f>COUNTIF(C18:F18,"21")</f>
        <v>0</v>
      </c>
      <c r="AC18" s="38">
        <f>COUNTIF(C18:F18,"22")</f>
        <v>0</v>
      </c>
      <c r="AD18" s="38">
        <f>COUNTIF(C18:F18,"23")</f>
        <v>0</v>
      </c>
      <c r="AE18" s="38">
        <f>COUNTIF(C18:F18,"24")</f>
        <v>0</v>
      </c>
      <c r="AF18" s="38">
        <f>COUNTIF(C18:F18,"25")</f>
        <v>0</v>
      </c>
      <c r="AG18" s="38">
        <f>COUNTIF(C18:F18,"26")</f>
        <v>0</v>
      </c>
      <c r="AH18" s="38">
        <f>COUNTIF(C18:F18,"27")</f>
        <v>0</v>
      </c>
      <c r="AI18" s="38">
        <f>COUNTIF(C18:F18,"28")</f>
        <v>0</v>
      </c>
      <c r="AJ18" s="38">
        <f>COUNTIF(C18:F18,"29")</f>
        <v>0</v>
      </c>
      <c r="AK18" s="38">
        <f>COUNTIF(C18:F18,"30")</f>
        <v>0</v>
      </c>
      <c r="AL18" s="38">
        <f>COUNTIF(C18:F18,"31")</f>
        <v>0</v>
      </c>
      <c r="AM18" s="38">
        <f>COUNTIF(C18:F18,"32")</f>
        <v>0</v>
      </c>
      <c r="AN18" s="38">
        <f>COUNTIF(C18:F18,"33")</f>
        <v>0</v>
      </c>
      <c r="AO18" s="38">
        <f>COUNTIF(C18:F18,"34")</f>
        <v>0</v>
      </c>
      <c r="AP18" s="38">
        <f>COUNTIF(C18:F18,"35")</f>
        <v>0</v>
      </c>
      <c r="AQ18" s="38">
        <f>COUNTIF(C18:F18,"36")</f>
        <v>0</v>
      </c>
      <c r="AR18" s="27"/>
      <c r="AS18" s="26">
        <f>PRODUCT(H18,H$3)</f>
        <v>0</v>
      </c>
      <c r="AT18" s="26">
        <f>PRODUCT(I18,I$3)</f>
        <v>0</v>
      </c>
      <c r="AU18" s="26">
        <f>PRODUCT(J18,J$3)</f>
        <v>0</v>
      </c>
      <c r="AV18" s="26">
        <f>PRODUCT(K18,K$3)</f>
        <v>0</v>
      </c>
      <c r="AW18" s="26">
        <f>PRODUCT(L18,L$3)</f>
        <v>0</v>
      </c>
      <c r="AX18" s="26">
        <f>PRODUCT(M18,M$3)</f>
        <v>0</v>
      </c>
      <c r="AY18" s="26">
        <f>PRODUCT(N18,N$3)</f>
        <v>0</v>
      </c>
      <c r="AZ18" s="26">
        <f>PRODUCT(O18,O$3)</f>
        <v>0</v>
      </c>
      <c r="BA18" s="26">
        <f>PRODUCT(P18,P$3)</f>
        <v>61</v>
      </c>
      <c r="BB18" s="26">
        <f>PRODUCT(Q18,Q$3)</f>
        <v>0</v>
      </c>
      <c r="BC18" s="26">
        <f>PRODUCT(R18,R$3)</f>
        <v>0</v>
      </c>
      <c r="BD18" s="26">
        <f>PRODUCT(S18,S$3)</f>
        <v>0</v>
      </c>
      <c r="BE18" s="26">
        <f>PRODUCT(T18,T$3)</f>
        <v>0</v>
      </c>
      <c r="BF18" s="26">
        <f>PRODUCT(U18,U$3)</f>
        <v>0</v>
      </c>
      <c r="BG18" s="26">
        <f>PRODUCT(V18,V$3)</f>
        <v>49</v>
      </c>
      <c r="BH18" s="26">
        <f>PRODUCT(W18,W$3)</f>
        <v>47</v>
      </c>
      <c r="BI18" s="26">
        <f>PRODUCT(X18,X$3)</f>
        <v>43</v>
      </c>
      <c r="BJ18" s="26">
        <f>PRODUCT(Y18,Y$3)</f>
        <v>0</v>
      </c>
      <c r="BK18" s="26">
        <f>PRODUCT(Z18,Z$3)</f>
        <v>0</v>
      </c>
      <c r="BL18" s="26">
        <f>PRODUCT(AA18,AA$3)</f>
        <v>0</v>
      </c>
      <c r="BM18" s="26">
        <f>PRODUCT(AB18,AB$3)</f>
        <v>0</v>
      </c>
      <c r="BN18" s="26">
        <f>PRODUCT(AC18,AC$3)</f>
        <v>0</v>
      </c>
      <c r="BO18" s="26">
        <f>PRODUCT(AD18,AD$3)</f>
        <v>0</v>
      </c>
      <c r="BP18" s="26">
        <f>PRODUCT(AE18,AE$3)</f>
        <v>0</v>
      </c>
      <c r="BQ18" s="26">
        <f>PRODUCT(AF18,AF$3)</f>
        <v>0</v>
      </c>
      <c r="BR18" s="26">
        <f>PRODUCT(AG18,AG$3)</f>
        <v>0</v>
      </c>
      <c r="BS18" s="26">
        <f>PRODUCT(AH18,AH$3)</f>
        <v>0</v>
      </c>
      <c r="BT18" s="26">
        <f>PRODUCT(AI18,AI$3)</f>
        <v>0</v>
      </c>
      <c r="BU18" s="26">
        <f>PRODUCT(AJ18,AJ$3)</f>
        <v>0</v>
      </c>
      <c r="BV18" s="26">
        <f>PRODUCT(AK18,AK$3)</f>
        <v>0</v>
      </c>
      <c r="BW18" s="26">
        <f>PRODUCT(AL18,AL$3)</f>
        <v>0</v>
      </c>
      <c r="BX18" s="26">
        <f>PRODUCT(AM18,AM$3)</f>
        <v>0</v>
      </c>
      <c r="BY18" s="26">
        <f>PRODUCT(AN18,AN$3)</f>
        <v>0</v>
      </c>
      <c r="BZ18" s="26">
        <f>PRODUCT(AO18,AO$3)</f>
        <v>0</v>
      </c>
      <c r="CA18" s="26">
        <f>PRODUCT(AP18,AP$3)</f>
        <v>0</v>
      </c>
      <c r="CB18" s="26">
        <f>PRODUCT(AQ18,AQ$3)</f>
        <v>0</v>
      </c>
      <c r="CC18" s="39"/>
      <c r="CD18" s="48">
        <f>SUM(AS18:CB18)</f>
        <v>200</v>
      </c>
      <c r="CE18" s="40">
        <f>COUNT(C18:F18)</f>
        <v>4</v>
      </c>
      <c r="CF18" s="39"/>
      <c r="CI18" s="54"/>
    </row>
    <row r="19" spans="1:87" ht="12.75">
      <c r="A19" s="7">
        <v>16</v>
      </c>
      <c r="B19" s="90" t="s">
        <v>84</v>
      </c>
      <c r="C19" s="93">
        <v>16</v>
      </c>
      <c r="D19" s="93"/>
      <c r="E19" s="93"/>
      <c r="F19" s="95">
        <v>15</v>
      </c>
      <c r="G19" s="55"/>
      <c r="H19" s="26">
        <f>COUNTIF(C19:F19,"1")</f>
        <v>0</v>
      </c>
      <c r="I19" s="38">
        <f>COUNTIF(C19:F19,"2")</f>
        <v>0</v>
      </c>
      <c r="J19" s="38">
        <f>COUNTIF(C19:F19,"3")</f>
        <v>0</v>
      </c>
      <c r="K19" s="38">
        <f>COUNTIF(C19:F19,"4")</f>
        <v>0</v>
      </c>
      <c r="L19" s="38">
        <f>COUNTIF(C19:F19,"5")</f>
        <v>0</v>
      </c>
      <c r="M19" s="38">
        <f>COUNTIF(C19:F19,"6")</f>
        <v>0</v>
      </c>
      <c r="N19" s="38">
        <f>COUNTIF(C19:F19,"7")</f>
        <v>0</v>
      </c>
      <c r="O19" s="38">
        <f>COUNTIF(C19:F19,"8")</f>
        <v>0</v>
      </c>
      <c r="P19" s="38">
        <f>COUNTIF(C19:F19,"9")</f>
        <v>0</v>
      </c>
      <c r="Q19" s="38">
        <f>COUNTIF(C19:F19,"10")</f>
        <v>0</v>
      </c>
      <c r="R19" s="38">
        <f>COUNTIF(C19:F19,"11")</f>
        <v>0</v>
      </c>
      <c r="S19" s="38">
        <f>COUNTIF(C19:F19,"12")</f>
        <v>0</v>
      </c>
      <c r="T19" s="38">
        <f>COUNTIF(C19:F19,"13")</f>
        <v>0</v>
      </c>
      <c r="U19" s="38">
        <f>COUNTIF(C19:F19,"14")</f>
        <v>0</v>
      </c>
      <c r="V19" s="38">
        <f>COUNTIF(C19:F19,"15")</f>
        <v>1</v>
      </c>
      <c r="W19" s="38">
        <f>COUNTIF(C19:F19,"16")</f>
        <v>1</v>
      </c>
      <c r="X19" s="38">
        <f>COUNTIF(C19:F19,"17")</f>
        <v>0</v>
      </c>
      <c r="Y19" s="38">
        <f>COUNTIF(C19:F19,"18")</f>
        <v>0</v>
      </c>
      <c r="Z19" s="38">
        <f>COUNTIF(C19:F19,"19")</f>
        <v>0</v>
      </c>
      <c r="AA19" s="38">
        <f>COUNTIF(C19:F19,"20")</f>
        <v>0</v>
      </c>
      <c r="AB19" s="38">
        <f>COUNTIF(C19:F19,"21")</f>
        <v>0</v>
      </c>
      <c r="AC19" s="38">
        <f>COUNTIF(C19:F19,"22")</f>
        <v>0</v>
      </c>
      <c r="AD19" s="38">
        <f>COUNTIF(C19:F19,"23")</f>
        <v>0</v>
      </c>
      <c r="AE19" s="38">
        <f>COUNTIF(C19:F19,"24")</f>
        <v>0</v>
      </c>
      <c r="AF19" s="38">
        <f>COUNTIF(C19:F19,"25")</f>
        <v>0</v>
      </c>
      <c r="AG19" s="38">
        <f>COUNTIF(C19:F19,"26")</f>
        <v>0</v>
      </c>
      <c r="AH19" s="38">
        <f>COUNTIF(C19:F19,"27")</f>
        <v>0</v>
      </c>
      <c r="AI19" s="38">
        <f>COUNTIF(C19:F19,"28")</f>
        <v>0</v>
      </c>
      <c r="AJ19" s="38">
        <f>COUNTIF(C19:F19,"29")</f>
        <v>0</v>
      </c>
      <c r="AK19" s="38">
        <f>COUNTIF(C19:F19,"30")</f>
        <v>0</v>
      </c>
      <c r="AL19" s="38">
        <f>COUNTIF(C19:F19,"31")</f>
        <v>0</v>
      </c>
      <c r="AM19" s="38">
        <f>COUNTIF(C19:F19,"32")</f>
        <v>0</v>
      </c>
      <c r="AN19" s="38">
        <f>COUNTIF(C19:F19,"33")</f>
        <v>0</v>
      </c>
      <c r="AO19" s="38">
        <f>COUNTIF(C19:F19,"34")</f>
        <v>0</v>
      </c>
      <c r="AP19" s="38">
        <f>COUNTIF(C19:F19,"35")</f>
        <v>0</v>
      </c>
      <c r="AQ19" s="38">
        <f>COUNTIF(C19:F19,"36")</f>
        <v>0</v>
      </c>
      <c r="AR19" s="27"/>
      <c r="AS19" s="26">
        <f>PRODUCT(H19,H$3)</f>
        <v>0</v>
      </c>
      <c r="AT19" s="26">
        <f>PRODUCT(I19,I$3)</f>
        <v>0</v>
      </c>
      <c r="AU19" s="26">
        <f>PRODUCT(J19,J$3)</f>
        <v>0</v>
      </c>
      <c r="AV19" s="26">
        <f>PRODUCT(K19,K$3)</f>
        <v>0</v>
      </c>
      <c r="AW19" s="26">
        <f>PRODUCT(L19,L$3)</f>
        <v>0</v>
      </c>
      <c r="AX19" s="26">
        <f>PRODUCT(M19,M$3)</f>
        <v>0</v>
      </c>
      <c r="AY19" s="26">
        <f>PRODUCT(N19,N$3)</f>
        <v>0</v>
      </c>
      <c r="AZ19" s="26">
        <f>PRODUCT(O19,O$3)</f>
        <v>0</v>
      </c>
      <c r="BA19" s="26">
        <f>PRODUCT(P19,P$3)</f>
        <v>0</v>
      </c>
      <c r="BB19" s="26">
        <f>PRODUCT(Q19,Q$3)</f>
        <v>0</v>
      </c>
      <c r="BC19" s="26">
        <f>PRODUCT(R19,R$3)</f>
        <v>0</v>
      </c>
      <c r="BD19" s="26">
        <f>PRODUCT(S19,S$3)</f>
        <v>0</v>
      </c>
      <c r="BE19" s="26">
        <f>PRODUCT(T19,T$3)</f>
        <v>0</v>
      </c>
      <c r="BF19" s="26">
        <f>PRODUCT(U19,U$3)</f>
        <v>0</v>
      </c>
      <c r="BG19" s="26">
        <f>PRODUCT(V19,V$3)</f>
        <v>49</v>
      </c>
      <c r="BH19" s="26">
        <f>PRODUCT(W19,W$3)</f>
        <v>47</v>
      </c>
      <c r="BI19" s="26">
        <f>PRODUCT(X19,X$3)</f>
        <v>0</v>
      </c>
      <c r="BJ19" s="26">
        <f>PRODUCT(Y19,Y$3)</f>
        <v>0</v>
      </c>
      <c r="BK19" s="26">
        <f>PRODUCT(Z19,Z$3)</f>
        <v>0</v>
      </c>
      <c r="BL19" s="26">
        <f>PRODUCT(AA19,AA$3)</f>
        <v>0</v>
      </c>
      <c r="BM19" s="26">
        <f>PRODUCT(AB19,AB$3)</f>
        <v>0</v>
      </c>
      <c r="BN19" s="26">
        <f>PRODUCT(AC19,AC$3)</f>
        <v>0</v>
      </c>
      <c r="BO19" s="26">
        <f>PRODUCT(AD19,AD$3)</f>
        <v>0</v>
      </c>
      <c r="BP19" s="26">
        <f>PRODUCT(AE19,AE$3)</f>
        <v>0</v>
      </c>
      <c r="BQ19" s="26">
        <f>PRODUCT(AF19,AF$3)</f>
        <v>0</v>
      </c>
      <c r="BR19" s="26">
        <f>PRODUCT(AG19,AG$3)</f>
        <v>0</v>
      </c>
      <c r="BS19" s="26">
        <f>PRODUCT(AH19,AH$3)</f>
        <v>0</v>
      </c>
      <c r="BT19" s="26">
        <f>PRODUCT(AI19,AI$3)</f>
        <v>0</v>
      </c>
      <c r="BU19" s="26">
        <f>PRODUCT(AJ19,AJ$3)</f>
        <v>0</v>
      </c>
      <c r="BV19" s="26">
        <f>PRODUCT(AK19,AK$3)</f>
        <v>0</v>
      </c>
      <c r="BW19" s="26">
        <f>PRODUCT(AL19,AL$3)</f>
        <v>0</v>
      </c>
      <c r="BX19" s="26">
        <f>PRODUCT(AM19,AM$3)</f>
        <v>0</v>
      </c>
      <c r="BY19" s="26">
        <f>PRODUCT(AN19,AN$3)</f>
        <v>0</v>
      </c>
      <c r="BZ19" s="26">
        <f>PRODUCT(AO19,AO$3)</f>
        <v>0</v>
      </c>
      <c r="CA19" s="26">
        <f>PRODUCT(AP19,AP$3)</f>
        <v>0</v>
      </c>
      <c r="CB19" s="26">
        <f>PRODUCT(AQ19,AQ$3)</f>
        <v>0</v>
      </c>
      <c r="CC19" s="39"/>
      <c r="CD19" s="48">
        <f>SUM(AS19:CB19)</f>
        <v>96</v>
      </c>
      <c r="CE19" s="40">
        <f>COUNT(C19:F19)</f>
        <v>2</v>
      </c>
      <c r="CF19" s="39"/>
      <c r="CI19" s="55"/>
    </row>
    <row r="20" spans="1:87" ht="12.75">
      <c r="A20" s="7">
        <v>17</v>
      </c>
      <c r="B20" s="90" t="s">
        <v>109</v>
      </c>
      <c r="C20" s="93">
        <v>17</v>
      </c>
      <c r="D20" s="94"/>
      <c r="E20" s="94"/>
      <c r="F20" s="96"/>
      <c r="G20" s="53"/>
      <c r="H20" s="26">
        <f>COUNTIF(C20:F20,"1")</f>
        <v>0</v>
      </c>
      <c r="I20" s="38">
        <f>COUNTIF(C20:F20,"2")</f>
        <v>0</v>
      </c>
      <c r="J20" s="38">
        <f>COUNTIF(C20:F20,"3")</f>
        <v>0</v>
      </c>
      <c r="K20" s="38">
        <f>COUNTIF(C20:F20,"4")</f>
        <v>0</v>
      </c>
      <c r="L20" s="38">
        <f>COUNTIF(C20:F20,"5")</f>
        <v>0</v>
      </c>
      <c r="M20" s="38">
        <f>COUNTIF(C20:F20,"6")</f>
        <v>0</v>
      </c>
      <c r="N20" s="38">
        <f>COUNTIF(C20:F20,"7")</f>
        <v>0</v>
      </c>
      <c r="O20" s="38">
        <f>COUNTIF(C20:F20,"8")</f>
        <v>0</v>
      </c>
      <c r="P20" s="38">
        <f>COUNTIF(C20:F20,"9")</f>
        <v>0</v>
      </c>
      <c r="Q20" s="38">
        <f>COUNTIF(C20:F20,"10")</f>
        <v>0</v>
      </c>
      <c r="R20" s="38">
        <f>COUNTIF(C20:F20,"11")</f>
        <v>0</v>
      </c>
      <c r="S20" s="38">
        <f>COUNTIF(C20:F20,"12")</f>
        <v>0</v>
      </c>
      <c r="T20" s="38">
        <f>COUNTIF(C20:F20,"13")</f>
        <v>0</v>
      </c>
      <c r="U20" s="38">
        <f>COUNTIF(C20:F20,"14")</f>
        <v>0</v>
      </c>
      <c r="V20" s="38">
        <f>COUNTIF(C20:F20,"15")</f>
        <v>0</v>
      </c>
      <c r="W20" s="38">
        <f>COUNTIF(C20:F20,"16")</f>
        <v>0</v>
      </c>
      <c r="X20" s="38">
        <f>COUNTIF(C20:F20,"17")</f>
        <v>1</v>
      </c>
      <c r="Y20" s="38">
        <f>COUNTIF(C20:F20,"18")</f>
        <v>0</v>
      </c>
      <c r="Z20" s="38">
        <f>COUNTIF(C20:F20,"19")</f>
        <v>0</v>
      </c>
      <c r="AA20" s="38">
        <f>COUNTIF(C20:F20,"20")</f>
        <v>0</v>
      </c>
      <c r="AB20" s="38">
        <f>COUNTIF(C20:F20,"21")</f>
        <v>0</v>
      </c>
      <c r="AC20" s="38">
        <f>COUNTIF(C20:F20,"22")</f>
        <v>0</v>
      </c>
      <c r="AD20" s="38">
        <f>COUNTIF(C20:F20,"23")</f>
        <v>0</v>
      </c>
      <c r="AE20" s="38">
        <f>COUNTIF(C20:F20,"24")</f>
        <v>0</v>
      </c>
      <c r="AF20" s="38">
        <f>COUNTIF(C20:F20,"25")</f>
        <v>0</v>
      </c>
      <c r="AG20" s="38">
        <f>COUNTIF(C20:F20,"26")</f>
        <v>0</v>
      </c>
      <c r="AH20" s="38">
        <f>COUNTIF(C20:F20,"27")</f>
        <v>0</v>
      </c>
      <c r="AI20" s="38">
        <f>COUNTIF(C20:F20,"28")</f>
        <v>0</v>
      </c>
      <c r="AJ20" s="38">
        <f>COUNTIF(C20:F20,"29")</f>
        <v>0</v>
      </c>
      <c r="AK20" s="38">
        <f>COUNTIF(C20:F20,"30")</f>
        <v>0</v>
      </c>
      <c r="AL20" s="38">
        <f>COUNTIF(C20:F20,"31")</f>
        <v>0</v>
      </c>
      <c r="AM20" s="38">
        <f>COUNTIF(C20:F20,"32")</f>
        <v>0</v>
      </c>
      <c r="AN20" s="38">
        <f>COUNTIF(C20:F20,"33")</f>
        <v>0</v>
      </c>
      <c r="AO20" s="38">
        <f>COUNTIF(C20:F20,"34")</f>
        <v>0</v>
      </c>
      <c r="AP20" s="38">
        <f>COUNTIF(C20:F20,"35")</f>
        <v>0</v>
      </c>
      <c r="AQ20" s="38">
        <f>COUNTIF(C20:F20,"36")</f>
        <v>0</v>
      </c>
      <c r="AR20" s="27"/>
      <c r="AS20" s="26">
        <f>PRODUCT(H20,H$3)</f>
        <v>0</v>
      </c>
      <c r="AT20" s="26">
        <f>PRODUCT(I20,I$3)</f>
        <v>0</v>
      </c>
      <c r="AU20" s="26">
        <f>PRODUCT(J20,J$3)</f>
        <v>0</v>
      </c>
      <c r="AV20" s="26">
        <f>PRODUCT(K20,K$3)</f>
        <v>0</v>
      </c>
      <c r="AW20" s="26">
        <f>PRODUCT(L20,L$3)</f>
        <v>0</v>
      </c>
      <c r="AX20" s="26">
        <f>PRODUCT(M20,M$3)</f>
        <v>0</v>
      </c>
      <c r="AY20" s="26">
        <f>PRODUCT(N20,N$3)</f>
        <v>0</v>
      </c>
      <c r="AZ20" s="26">
        <f>PRODUCT(O20,O$3)</f>
        <v>0</v>
      </c>
      <c r="BA20" s="26">
        <f>PRODUCT(P20,P$3)</f>
        <v>0</v>
      </c>
      <c r="BB20" s="26">
        <f>PRODUCT(Q20,Q$3)</f>
        <v>0</v>
      </c>
      <c r="BC20" s="26">
        <f>PRODUCT(R20,R$3)</f>
        <v>0</v>
      </c>
      <c r="BD20" s="26">
        <f>PRODUCT(S20,S$3)</f>
        <v>0</v>
      </c>
      <c r="BE20" s="26">
        <f>PRODUCT(T20,T$3)</f>
        <v>0</v>
      </c>
      <c r="BF20" s="26">
        <f>PRODUCT(U20,U$3)</f>
        <v>0</v>
      </c>
      <c r="BG20" s="26">
        <f>PRODUCT(V20,V$3)</f>
        <v>0</v>
      </c>
      <c r="BH20" s="26">
        <f>PRODUCT(W20,W$3)</f>
        <v>0</v>
      </c>
      <c r="BI20" s="26">
        <f>PRODUCT(X20,X$3)</f>
        <v>43</v>
      </c>
      <c r="BJ20" s="26">
        <f>PRODUCT(Y20,Y$3)</f>
        <v>0</v>
      </c>
      <c r="BK20" s="26">
        <f>PRODUCT(Z20,Z$3)</f>
        <v>0</v>
      </c>
      <c r="BL20" s="26">
        <f>PRODUCT(AA20,AA$3)</f>
        <v>0</v>
      </c>
      <c r="BM20" s="26">
        <f>PRODUCT(AB20,AB$3)</f>
        <v>0</v>
      </c>
      <c r="BN20" s="26">
        <f>PRODUCT(AC20,AC$3)</f>
        <v>0</v>
      </c>
      <c r="BO20" s="26">
        <f>PRODUCT(AD20,AD$3)</f>
        <v>0</v>
      </c>
      <c r="BP20" s="26">
        <f>PRODUCT(AE20,AE$3)</f>
        <v>0</v>
      </c>
      <c r="BQ20" s="26">
        <f>PRODUCT(AF20,AF$3)</f>
        <v>0</v>
      </c>
      <c r="BR20" s="26">
        <f>PRODUCT(AG20,AG$3)</f>
        <v>0</v>
      </c>
      <c r="BS20" s="26">
        <f>PRODUCT(AH20,AH$3)</f>
        <v>0</v>
      </c>
      <c r="BT20" s="26">
        <f>PRODUCT(AI20,AI$3)</f>
        <v>0</v>
      </c>
      <c r="BU20" s="26">
        <f>PRODUCT(AJ20,AJ$3)</f>
        <v>0</v>
      </c>
      <c r="BV20" s="26">
        <f>PRODUCT(AK20,AK$3)</f>
        <v>0</v>
      </c>
      <c r="BW20" s="26">
        <f>PRODUCT(AL20,AL$3)</f>
        <v>0</v>
      </c>
      <c r="BX20" s="26">
        <f>PRODUCT(AM20,AM$3)</f>
        <v>0</v>
      </c>
      <c r="BY20" s="26">
        <f>PRODUCT(AN20,AN$3)</f>
        <v>0</v>
      </c>
      <c r="BZ20" s="26">
        <f>PRODUCT(AO20,AO$3)</f>
        <v>0</v>
      </c>
      <c r="CA20" s="26">
        <f>PRODUCT(AP20,AP$3)</f>
        <v>0</v>
      </c>
      <c r="CB20" s="26">
        <f>PRODUCT(AQ20,AQ$3)</f>
        <v>0</v>
      </c>
      <c r="CC20" s="39"/>
      <c r="CD20" s="48">
        <f>SUM(AS20:CB20)</f>
        <v>43</v>
      </c>
      <c r="CE20" s="40">
        <f>COUNT(C20:F20)</f>
        <v>1</v>
      </c>
      <c r="CF20" s="39"/>
      <c r="CI20" s="53"/>
    </row>
    <row r="21" spans="1:87" ht="12.75">
      <c r="A21" s="7">
        <v>18</v>
      </c>
      <c r="B21" s="90" t="s">
        <v>110</v>
      </c>
      <c r="C21" s="93">
        <v>18</v>
      </c>
      <c r="D21" s="94"/>
      <c r="E21" s="93">
        <v>5</v>
      </c>
      <c r="F21" s="93">
        <v>2</v>
      </c>
      <c r="G21" s="54"/>
      <c r="H21" s="26">
        <f>COUNTIF(C21:F21,"1")</f>
        <v>0</v>
      </c>
      <c r="I21" s="38">
        <f>COUNTIF(C21:F21,"2")</f>
        <v>1</v>
      </c>
      <c r="J21" s="38">
        <f>COUNTIF(C21:F21,"3")</f>
        <v>0</v>
      </c>
      <c r="K21" s="38">
        <f>COUNTIF(C21:F21,"4")</f>
        <v>0</v>
      </c>
      <c r="L21" s="38">
        <f>COUNTIF(C21:F21,"5")</f>
        <v>1</v>
      </c>
      <c r="M21" s="38">
        <f>COUNTIF(C21:F21,"6")</f>
        <v>0</v>
      </c>
      <c r="N21" s="38">
        <f>COUNTIF(C21:F21,"7")</f>
        <v>0</v>
      </c>
      <c r="O21" s="38">
        <f>COUNTIF(C21:F21,"8")</f>
        <v>0</v>
      </c>
      <c r="P21" s="38">
        <f>COUNTIF(C21:F21,"9")</f>
        <v>0</v>
      </c>
      <c r="Q21" s="38">
        <f>COUNTIF(C21:F21,"10")</f>
        <v>0</v>
      </c>
      <c r="R21" s="38">
        <f>COUNTIF(C21:F21,"11")</f>
        <v>0</v>
      </c>
      <c r="S21" s="38">
        <f>COUNTIF(C21:F21,"12")</f>
        <v>0</v>
      </c>
      <c r="T21" s="38">
        <f>COUNTIF(C21:F21,"13")</f>
        <v>0</v>
      </c>
      <c r="U21" s="38">
        <f>COUNTIF(C21:F21,"14")</f>
        <v>0</v>
      </c>
      <c r="V21" s="38">
        <f>COUNTIF(C21:F21,"15")</f>
        <v>0</v>
      </c>
      <c r="W21" s="38">
        <f>COUNTIF(C21:F21,"16")</f>
        <v>0</v>
      </c>
      <c r="X21" s="38">
        <f>COUNTIF(C21:F21,"17")</f>
        <v>0</v>
      </c>
      <c r="Y21" s="38">
        <f>COUNTIF(C21:F21,"18")</f>
        <v>1</v>
      </c>
      <c r="Z21" s="38">
        <f>COUNTIF(C21:F21,"19")</f>
        <v>0</v>
      </c>
      <c r="AA21" s="38">
        <f>COUNTIF(C21:F21,"20")</f>
        <v>0</v>
      </c>
      <c r="AB21" s="38">
        <f>COUNTIF(C21:F21,"21")</f>
        <v>0</v>
      </c>
      <c r="AC21" s="38">
        <f>COUNTIF(C21:F21,"22")</f>
        <v>0</v>
      </c>
      <c r="AD21" s="38">
        <f>COUNTIF(C21:F21,"23")</f>
        <v>0</v>
      </c>
      <c r="AE21" s="38">
        <f>COUNTIF(C21:F21,"24")</f>
        <v>0</v>
      </c>
      <c r="AF21" s="38">
        <f>COUNTIF(C21:F21,"25")</f>
        <v>0</v>
      </c>
      <c r="AG21" s="38">
        <f>COUNTIF(C21:F21,"26")</f>
        <v>0</v>
      </c>
      <c r="AH21" s="38">
        <f>COUNTIF(C21:F21,"27")</f>
        <v>0</v>
      </c>
      <c r="AI21" s="38">
        <f>COUNTIF(C21:F21,"28")</f>
        <v>0</v>
      </c>
      <c r="AJ21" s="38">
        <f>COUNTIF(C21:F21,"29")</f>
        <v>0</v>
      </c>
      <c r="AK21" s="38">
        <f>COUNTIF(C21:F21,"30")</f>
        <v>0</v>
      </c>
      <c r="AL21" s="38">
        <f>COUNTIF(C21:F21,"31")</f>
        <v>0</v>
      </c>
      <c r="AM21" s="38">
        <f>COUNTIF(C21:F21,"32")</f>
        <v>0</v>
      </c>
      <c r="AN21" s="38">
        <f>COUNTIF(C21:F21,"33")</f>
        <v>0</v>
      </c>
      <c r="AO21" s="38">
        <f>COUNTIF(C21:F21,"34")</f>
        <v>0</v>
      </c>
      <c r="AP21" s="38">
        <f>COUNTIF(C21:F21,"35")</f>
        <v>0</v>
      </c>
      <c r="AQ21" s="38">
        <f>COUNTIF(C21:F21,"36")</f>
        <v>0</v>
      </c>
      <c r="AR21" s="27"/>
      <c r="AS21" s="26">
        <f>PRODUCT(H21,H$3)</f>
        <v>0</v>
      </c>
      <c r="AT21" s="26">
        <f>PRODUCT(I21,I$3)</f>
        <v>92</v>
      </c>
      <c r="AU21" s="26">
        <f>PRODUCT(J21,J$3)</f>
        <v>0</v>
      </c>
      <c r="AV21" s="26">
        <f>PRODUCT(K21,K$3)</f>
        <v>0</v>
      </c>
      <c r="AW21" s="26">
        <f>PRODUCT(L21,L$3)</f>
        <v>75</v>
      </c>
      <c r="AX21" s="26">
        <f>PRODUCT(M21,M$3)</f>
        <v>0</v>
      </c>
      <c r="AY21" s="26">
        <f>PRODUCT(N21,N$3)</f>
        <v>0</v>
      </c>
      <c r="AZ21" s="26">
        <f>PRODUCT(O21,O$3)</f>
        <v>0</v>
      </c>
      <c r="BA21" s="26">
        <f>PRODUCT(P21,P$3)</f>
        <v>0</v>
      </c>
      <c r="BB21" s="26">
        <f>PRODUCT(Q21,Q$3)</f>
        <v>0</v>
      </c>
      <c r="BC21" s="26">
        <f>PRODUCT(R21,R$3)</f>
        <v>0</v>
      </c>
      <c r="BD21" s="26">
        <f>PRODUCT(S21,S$3)</f>
        <v>0</v>
      </c>
      <c r="BE21" s="26">
        <f>PRODUCT(T21,T$3)</f>
        <v>0</v>
      </c>
      <c r="BF21" s="26">
        <f>PRODUCT(U21,U$3)</f>
        <v>0</v>
      </c>
      <c r="BG21" s="26">
        <f>PRODUCT(V21,V$3)</f>
        <v>0</v>
      </c>
      <c r="BH21" s="26">
        <f>PRODUCT(W21,W$3)</f>
        <v>0</v>
      </c>
      <c r="BI21" s="26">
        <f>PRODUCT(X21,X$3)</f>
        <v>0</v>
      </c>
      <c r="BJ21" s="26">
        <f>PRODUCT(Y21,Y$3)</f>
        <v>41</v>
      </c>
      <c r="BK21" s="26">
        <f>PRODUCT(Z21,Z$3)</f>
        <v>0</v>
      </c>
      <c r="BL21" s="26">
        <f>PRODUCT(AA21,AA$3)</f>
        <v>0</v>
      </c>
      <c r="BM21" s="26">
        <f>PRODUCT(AB21,AB$3)</f>
        <v>0</v>
      </c>
      <c r="BN21" s="26">
        <f>PRODUCT(AC21,AC$3)</f>
        <v>0</v>
      </c>
      <c r="BO21" s="26">
        <f>PRODUCT(AD21,AD$3)</f>
        <v>0</v>
      </c>
      <c r="BP21" s="26">
        <f>PRODUCT(AE21,AE$3)</f>
        <v>0</v>
      </c>
      <c r="BQ21" s="26">
        <f>PRODUCT(AF21,AF$3)</f>
        <v>0</v>
      </c>
      <c r="BR21" s="26">
        <f>PRODUCT(AG21,AG$3)</f>
        <v>0</v>
      </c>
      <c r="BS21" s="26">
        <f>PRODUCT(AH21,AH$3)</f>
        <v>0</v>
      </c>
      <c r="BT21" s="26">
        <f>PRODUCT(AI21,AI$3)</f>
        <v>0</v>
      </c>
      <c r="BU21" s="26">
        <f>PRODUCT(AJ21,AJ$3)</f>
        <v>0</v>
      </c>
      <c r="BV21" s="26">
        <f>PRODUCT(AK21,AK$3)</f>
        <v>0</v>
      </c>
      <c r="BW21" s="26">
        <f>PRODUCT(AL21,AL$3)</f>
        <v>0</v>
      </c>
      <c r="BX21" s="26">
        <f>PRODUCT(AM21,AM$3)</f>
        <v>0</v>
      </c>
      <c r="BY21" s="26">
        <f>PRODUCT(AN21,AN$3)</f>
        <v>0</v>
      </c>
      <c r="BZ21" s="26">
        <f>PRODUCT(AO21,AO$3)</f>
        <v>0</v>
      </c>
      <c r="CA21" s="26">
        <f>PRODUCT(AP21,AP$3)</f>
        <v>0</v>
      </c>
      <c r="CB21" s="26">
        <f>PRODUCT(AQ21,AQ$3)</f>
        <v>0</v>
      </c>
      <c r="CC21" s="39"/>
      <c r="CD21" s="48">
        <f>SUM(AS21:CB21)</f>
        <v>208</v>
      </c>
      <c r="CE21" s="40">
        <f>COUNT(C21:F21)</f>
        <v>3</v>
      </c>
      <c r="CF21" s="39"/>
      <c r="CI21" s="53"/>
    </row>
    <row r="22" spans="1:87" ht="12.75">
      <c r="A22" s="7">
        <v>19</v>
      </c>
      <c r="B22" s="90" t="s">
        <v>111</v>
      </c>
      <c r="C22" s="93">
        <v>19</v>
      </c>
      <c r="D22" s="94">
        <v>27</v>
      </c>
      <c r="E22" s="93"/>
      <c r="F22" s="95"/>
      <c r="G22" s="53"/>
      <c r="H22" s="26">
        <f>COUNTIF(C22:F22,"1")</f>
        <v>0</v>
      </c>
      <c r="I22" s="38">
        <f>COUNTIF(C22:F22,"2")</f>
        <v>0</v>
      </c>
      <c r="J22" s="38">
        <f>COUNTIF(C22:F22,"3")</f>
        <v>0</v>
      </c>
      <c r="K22" s="38">
        <f>COUNTIF(C22:F22,"4")</f>
        <v>0</v>
      </c>
      <c r="L22" s="38">
        <f>COUNTIF(C22:F22,"5")</f>
        <v>0</v>
      </c>
      <c r="M22" s="38">
        <f>COUNTIF(C22:F22,"6")</f>
        <v>0</v>
      </c>
      <c r="N22" s="38">
        <f>COUNTIF(C22:F22,"7")</f>
        <v>0</v>
      </c>
      <c r="O22" s="38">
        <f>COUNTIF(C22:F22,"8")</f>
        <v>0</v>
      </c>
      <c r="P22" s="38">
        <f>COUNTIF(C22:F22,"9")</f>
        <v>0</v>
      </c>
      <c r="Q22" s="38">
        <f>COUNTIF(C22:F22,"10")</f>
        <v>0</v>
      </c>
      <c r="R22" s="38">
        <f>COUNTIF(C22:F22,"11")</f>
        <v>0</v>
      </c>
      <c r="S22" s="38">
        <f>COUNTIF(C22:F22,"12")</f>
        <v>0</v>
      </c>
      <c r="T22" s="38">
        <f>COUNTIF(C22:F22,"13")</f>
        <v>0</v>
      </c>
      <c r="U22" s="38">
        <f>COUNTIF(C22:F22,"14")</f>
        <v>0</v>
      </c>
      <c r="V22" s="38">
        <f>COUNTIF(C22:F22,"15")</f>
        <v>0</v>
      </c>
      <c r="W22" s="38">
        <f>COUNTIF(C22:F22,"16")</f>
        <v>0</v>
      </c>
      <c r="X22" s="38">
        <f>COUNTIF(C22:F22,"17")</f>
        <v>0</v>
      </c>
      <c r="Y22" s="38">
        <f>COUNTIF(C22:F22,"18")</f>
        <v>0</v>
      </c>
      <c r="Z22" s="38">
        <f>COUNTIF(C22:F22,"19")</f>
        <v>1</v>
      </c>
      <c r="AA22" s="38">
        <f>COUNTIF(C22:F22,"20")</f>
        <v>0</v>
      </c>
      <c r="AB22" s="38">
        <f>COUNTIF(C22:F22,"21")</f>
        <v>0</v>
      </c>
      <c r="AC22" s="38">
        <f>COUNTIF(C22:F22,"22")</f>
        <v>0</v>
      </c>
      <c r="AD22" s="38">
        <f>COUNTIF(C22:F22,"23")</f>
        <v>0</v>
      </c>
      <c r="AE22" s="38">
        <f>COUNTIF(C22:F22,"24")</f>
        <v>0</v>
      </c>
      <c r="AF22" s="38">
        <f>COUNTIF(C22:F22,"25")</f>
        <v>0</v>
      </c>
      <c r="AG22" s="38">
        <f>COUNTIF(C22:F22,"26")</f>
        <v>0</v>
      </c>
      <c r="AH22" s="38">
        <f>COUNTIF(C22:F22,"27")</f>
        <v>1</v>
      </c>
      <c r="AI22" s="38">
        <f>COUNTIF(C22:F22,"28")</f>
        <v>0</v>
      </c>
      <c r="AJ22" s="38">
        <f>COUNTIF(C22:F22,"29")</f>
        <v>0</v>
      </c>
      <c r="AK22" s="38">
        <f>COUNTIF(C22:F22,"30")</f>
        <v>0</v>
      </c>
      <c r="AL22" s="38">
        <f>COUNTIF(C22:F22,"31")</f>
        <v>0</v>
      </c>
      <c r="AM22" s="38">
        <f>COUNTIF(C22:F22,"32")</f>
        <v>0</v>
      </c>
      <c r="AN22" s="38">
        <f>COUNTIF(C22:F22,"33")</f>
        <v>0</v>
      </c>
      <c r="AO22" s="38">
        <f>COUNTIF(C22:F22,"34")</f>
        <v>0</v>
      </c>
      <c r="AP22" s="38">
        <f>COUNTIF(C22:F22,"35")</f>
        <v>0</v>
      </c>
      <c r="AQ22" s="38">
        <f>COUNTIF(C22:F22,"36")</f>
        <v>0</v>
      </c>
      <c r="AR22" s="27"/>
      <c r="AS22" s="26">
        <f>PRODUCT(H22,H$3)</f>
        <v>0</v>
      </c>
      <c r="AT22" s="26">
        <f>PRODUCT(I22,I$3)</f>
        <v>0</v>
      </c>
      <c r="AU22" s="26">
        <f>PRODUCT(J22,J$3)</f>
        <v>0</v>
      </c>
      <c r="AV22" s="26">
        <f>PRODUCT(K22,K$3)</f>
        <v>0</v>
      </c>
      <c r="AW22" s="26">
        <f>PRODUCT(L22,L$3)</f>
        <v>0</v>
      </c>
      <c r="AX22" s="26">
        <f>PRODUCT(M22,M$3)</f>
        <v>0</v>
      </c>
      <c r="AY22" s="26">
        <f>PRODUCT(N22,N$3)</f>
        <v>0</v>
      </c>
      <c r="AZ22" s="26">
        <f>PRODUCT(O22,O$3)</f>
        <v>0</v>
      </c>
      <c r="BA22" s="26">
        <f>PRODUCT(P22,P$3)</f>
        <v>0</v>
      </c>
      <c r="BB22" s="26">
        <f>PRODUCT(Q22,Q$3)</f>
        <v>0</v>
      </c>
      <c r="BC22" s="26">
        <f>PRODUCT(R22,R$3)</f>
        <v>0</v>
      </c>
      <c r="BD22" s="26">
        <f>PRODUCT(S22,S$3)</f>
        <v>0</v>
      </c>
      <c r="BE22" s="26">
        <f>PRODUCT(T22,T$3)</f>
        <v>0</v>
      </c>
      <c r="BF22" s="26">
        <f>PRODUCT(U22,U$3)</f>
        <v>0</v>
      </c>
      <c r="BG22" s="26">
        <f>PRODUCT(V22,V$3)</f>
        <v>0</v>
      </c>
      <c r="BH22" s="26">
        <f>PRODUCT(W22,W$3)</f>
        <v>0</v>
      </c>
      <c r="BI22" s="26">
        <f>PRODUCT(X22,X$3)</f>
        <v>0</v>
      </c>
      <c r="BJ22" s="26">
        <f>PRODUCT(Y22,Y$3)</f>
        <v>0</v>
      </c>
      <c r="BK22" s="26">
        <f>PRODUCT(Z22,Z$3)</f>
        <v>39</v>
      </c>
      <c r="BL22" s="26">
        <f>PRODUCT(AA22,AA$3)</f>
        <v>0</v>
      </c>
      <c r="BM22" s="26">
        <f>PRODUCT(AB22,AB$3)</f>
        <v>0</v>
      </c>
      <c r="BN22" s="26">
        <f>PRODUCT(AC22,AC$3)</f>
        <v>0</v>
      </c>
      <c r="BO22" s="26">
        <f>PRODUCT(AD22,AD$3)</f>
        <v>0</v>
      </c>
      <c r="BP22" s="26">
        <f>PRODUCT(AE22,AE$3)</f>
        <v>0</v>
      </c>
      <c r="BQ22" s="26">
        <f>PRODUCT(AF22,AF$3)</f>
        <v>0</v>
      </c>
      <c r="BR22" s="26">
        <f>PRODUCT(AG22,AG$3)</f>
        <v>0</v>
      </c>
      <c r="BS22" s="26">
        <f>PRODUCT(AH22,AH$3)</f>
        <v>23</v>
      </c>
      <c r="BT22" s="26">
        <f>PRODUCT(AI22,AI$3)</f>
        <v>0</v>
      </c>
      <c r="BU22" s="26">
        <f>PRODUCT(AJ22,AJ$3)</f>
        <v>0</v>
      </c>
      <c r="BV22" s="26">
        <f>PRODUCT(AK22,AK$3)</f>
        <v>0</v>
      </c>
      <c r="BW22" s="26">
        <f>PRODUCT(AL22,AL$3)</f>
        <v>0</v>
      </c>
      <c r="BX22" s="26">
        <f>PRODUCT(AM22,AM$3)</f>
        <v>0</v>
      </c>
      <c r="BY22" s="26">
        <f>PRODUCT(AN22,AN$3)</f>
        <v>0</v>
      </c>
      <c r="BZ22" s="26">
        <f>PRODUCT(AO22,AO$3)</f>
        <v>0</v>
      </c>
      <c r="CA22" s="26">
        <f>PRODUCT(AP22,AP$3)</f>
        <v>0</v>
      </c>
      <c r="CB22" s="26">
        <f>PRODUCT(AQ22,AQ$3)</f>
        <v>0</v>
      </c>
      <c r="CC22" s="39"/>
      <c r="CD22" s="48">
        <f>SUM(AS22:CB22)</f>
        <v>62</v>
      </c>
      <c r="CE22" s="40">
        <f>COUNT(C22:F22)</f>
        <v>2</v>
      </c>
      <c r="CF22" s="39"/>
      <c r="CI22" s="55"/>
    </row>
    <row r="23" spans="1:87" ht="12.75">
      <c r="A23" s="7">
        <v>20</v>
      </c>
      <c r="B23" s="90" t="s">
        <v>112</v>
      </c>
      <c r="C23" s="93">
        <v>20</v>
      </c>
      <c r="D23" s="94">
        <v>22</v>
      </c>
      <c r="E23" s="93"/>
      <c r="F23" s="95"/>
      <c r="G23" s="55"/>
      <c r="H23" s="26">
        <f>COUNTIF(C23:F23,"1")</f>
        <v>0</v>
      </c>
      <c r="I23" s="38">
        <f>COUNTIF(C23:F23,"2")</f>
        <v>0</v>
      </c>
      <c r="J23" s="38">
        <f>COUNTIF(C23:F23,"3")</f>
        <v>0</v>
      </c>
      <c r="K23" s="38">
        <f>COUNTIF(C23:F23,"4")</f>
        <v>0</v>
      </c>
      <c r="L23" s="38">
        <f>COUNTIF(C23:F23,"5")</f>
        <v>0</v>
      </c>
      <c r="M23" s="38">
        <f>COUNTIF(C23:F23,"6")</f>
        <v>0</v>
      </c>
      <c r="N23" s="38">
        <f>COUNTIF(C23:F23,"7")</f>
        <v>0</v>
      </c>
      <c r="O23" s="38">
        <f>COUNTIF(C23:F23,"8")</f>
        <v>0</v>
      </c>
      <c r="P23" s="38">
        <f>COUNTIF(C23:F23,"9")</f>
        <v>0</v>
      </c>
      <c r="Q23" s="38">
        <f>COUNTIF(C23:F23,"10")</f>
        <v>0</v>
      </c>
      <c r="R23" s="38">
        <f>COUNTIF(C23:F23,"11")</f>
        <v>0</v>
      </c>
      <c r="S23" s="38">
        <f>COUNTIF(C23:F23,"12")</f>
        <v>0</v>
      </c>
      <c r="T23" s="38">
        <f>COUNTIF(C23:F23,"13")</f>
        <v>0</v>
      </c>
      <c r="U23" s="38">
        <f>COUNTIF(C23:F23,"14")</f>
        <v>0</v>
      </c>
      <c r="V23" s="38">
        <f>COUNTIF(C23:F23,"15")</f>
        <v>0</v>
      </c>
      <c r="W23" s="38">
        <f>COUNTIF(C23:F23,"16")</f>
        <v>0</v>
      </c>
      <c r="X23" s="38">
        <f>COUNTIF(C23:F23,"17")</f>
        <v>0</v>
      </c>
      <c r="Y23" s="38">
        <f>COUNTIF(C23:F23,"18")</f>
        <v>0</v>
      </c>
      <c r="Z23" s="38">
        <f>COUNTIF(C23:F23,"19")</f>
        <v>0</v>
      </c>
      <c r="AA23" s="38">
        <f>COUNTIF(C23:F23,"20")</f>
        <v>1</v>
      </c>
      <c r="AB23" s="38">
        <f>COUNTIF(C23:F23,"21")</f>
        <v>0</v>
      </c>
      <c r="AC23" s="38">
        <f>COUNTIF(C23:F23,"22")</f>
        <v>1</v>
      </c>
      <c r="AD23" s="38">
        <f>COUNTIF(C23:F23,"23")</f>
        <v>0</v>
      </c>
      <c r="AE23" s="38">
        <f>COUNTIF(C23:F23,"24")</f>
        <v>0</v>
      </c>
      <c r="AF23" s="38">
        <f>COUNTIF(C23:F23,"25")</f>
        <v>0</v>
      </c>
      <c r="AG23" s="38">
        <f>COUNTIF(C23:F23,"26")</f>
        <v>0</v>
      </c>
      <c r="AH23" s="38">
        <f>COUNTIF(C23:F23,"27")</f>
        <v>0</v>
      </c>
      <c r="AI23" s="38">
        <f>COUNTIF(C23:F23,"28")</f>
        <v>0</v>
      </c>
      <c r="AJ23" s="38">
        <f>COUNTIF(C23:F23,"29")</f>
        <v>0</v>
      </c>
      <c r="AK23" s="38">
        <f>COUNTIF(C23:F23,"30")</f>
        <v>0</v>
      </c>
      <c r="AL23" s="38">
        <f>COUNTIF(C23:F23,"31")</f>
        <v>0</v>
      </c>
      <c r="AM23" s="38">
        <f>COUNTIF(C23:F23,"32")</f>
        <v>0</v>
      </c>
      <c r="AN23" s="38">
        <f>COUNTIF(C23:F23,"33")</f>
        <v>0</v>
      </c>
      <c r="AO23" s="38">
        <f>COUNTIF(C23:F23,"34")</f>
        <v>0</v>
      </c>
      <c r="AP23" s="38">
        <f>COUNTIF(C23:F23,"35")</f>
        <v>0</v>
      </c>
      <c r="AQ23" s="38">
        <f>COUNTIF(C23:F23,"36")</f>
        <v>0</v>
      </c>
      <c r="AR23" s="27"/>
      <c r="AS23" s="26">
        <f>PRODUCT(H23,H$3)</f>
        <v>0</v>
      </c>
      <c r="AT23" s="26">
        <f>PRODUCT(I23,I$3)</f>
        <v>0</v>
      </c>
      <c r="AU23" s="26">
        <f>PRODUCT(J23,J$3)</f>
        <v>0</v>
      </c>
      <c r="AV23" s="26">
        <f>PRODUCT(K23,K$3)</f>
        <v>0</v>
      </c>
      <c r="AW23" s="26">
        <f>PRODUCT(L23,L$3)</f>
        <v>0</v>
      </c>
      <c r="AX23" s="26">
        <f>PRODUCT(M23,M$3)</f>
        <v>0</v>
      </c>
      <c r="AY23" s="26">
        <f>PRODUCT(N23,N$3)</f>
        <v>0</v>
      </c>
      <c r="AZ23" s="26">
        <f>PRODUCT(O23,O$3)</f>
        <v>0</v>
      </c>
      <c r="BA23" s="26">
        <f>PRODUCT(P23,P$3)</f>
        <v>0</v>
      </c>
      <c r="BB23" s="26">
        <f>PRODUCT(Q23,Q$3)</f>
        <v>0</v>
      </c>
      <c r="BC23" s="26">
        <f>PRODUCT(R23,R$3)</f>
        <v>0</v>
      </c>
      <c r="BD23" s="26">
        <f>PRODUCT(S23,S$3)</f>
        <v>0</v>
      </c>
      <c r="BE23" s="26">
        <f>PRODUCT(T23,T$3)</f>
        <v>0</v>
      </c>
      <c r="BF23" s="26">
        <f>PRODUCT(U23,U$3)</f>
        <v>0</v>
      </c>
      <c r="BG23" s="26">
        <f>PRODUCT(V23,V$3)</f>
        <v>0</v>
      </c>
      <c r="BH23" s="26">
        <f>PRODUCT(W23,W$3)</f>
        <v>0</v>
      </c>
      <c r="BI23" s="26">
        <f>PRODUCT(X23,X$3)</f>
        <v>0</v>
      </c>
      <c r="BJ23" s="26">
        <f>PRODUCT(Y23,Y$3)</f>
        <v>0</v>
      </c>
      <c r="BK23" s="26">
        <f>PRODUCT(Z23,Z$3)</f>
        <v>0</v>
      </c>
      <c r="BL23" s="26">
        <f>PRODUCT(AA23,AA$3)</f>
        <v>37</v>
      </c>
      <c r="BM23" s="26">
        <f>PRODUCT(AB23,AB$3)</f>
        <v>0</v>
      </c>
      <c r="BN23" s="26">
        <f>PRODUCT(AC23,AC$3)</f>
        <v>33</v>
      </c>
      <c r="BO23" s="26">
        <f>PRODUCT(AD23,AD$3)</f>
        <v>0</v>
      </c>
      <c r="BP23" s="26">
        <f>PRODUCT(AE23,AE$3)</f>
        <v>0</v>
      </c>
      <c r="BQ23" s="26">
        <f>PRODUCT(AF23,AF$3)</f>
        <v>0</v>
      </c>
      <c r="BR23" s="26">
        <f>PRODUCT(AG23,AG$3)</f>
        <v>0</v>
      </c>
      <c r="BS23" s="26">
        <f>PRODUCT(AH23,AH$3)</f>
        <v>0</v>
      </c>
      <c r="BT23" s="26">
        <f>PRODUCT(AI23,AI$3)</f>
        <v>0</v>
      </c>
      <c r="BU23" s="26">
        <f>PRODUCT(AJ23,AJ$3)</f>
        <v>0</v>
      </c>
      <c r="BV23" s="26">
        <f>PRODUCT(AK23,AK$3)</f>
        <v>0</v>
      </c>
      <c r="BW23" s="26">
        <f>PRODUCT(AL23,AL$3)</f>
        <v>0</v>
      </c>
      <c r="BX23" s="26">
        <f>PRODUCT(AM23,AM$3)</f>
        <v>0</v>
      </c>
      <c r="BY23" s="26">
        <f>PRODUCT(AN23,AN$3)</f>
        <v>0</v>
      </c>
      <c r="BZ23" s="26">
        <f>PRODUCT(AO23,AO$3)</f>
        <v>0</v>
      </c>
      <c r="CA23" s="26">
        <f>PRODUCT(AP23,AP$3)</f>
        <v>0</v>
      </c>
      <c r="CB23" s="26">
        <f>PRODUCT(AQ23,AQ$3)</f>
        <v>0</v>
      </c>
      <c r="CC23" s="39"/>
      <c r="CD23" s="48">
        <f>SUM(AS23:CB23)</f>
        <v>70</v>
      </c>
      <c r="CE23" s="40">
        <f>COUNT(C23:F23)</f>
        <v>2</v>
      </c>
      <c r="CF23" s="39"/>
      <c r="CI23" s="55"/>
    </row>
    <row r="24" spans="1:87" ht="12.75">
      <c r="A24" s="7">
        <v>21</v>
      </c>
      <c r="B24" s="90" t="s">
        <v>76</v>
      </c>
      <c r="C24" s="93">
        <v>21</v>
      </c>
      <c r="D24" s="93"/>
      <c r="E24" s="93">
        <v>26</v>
      </c>
      <c r="F24" s="95">
        <v>8</v>
      </c>
      <c r="G24" s="53"/>
      <c r="H24" s="26">
        <f>COUNTIF(C24:F24,"1")</f>
        <v>0</v>
      </c>
      <c r="I24" s="38">
        <f>COUNTIF(C24:F24,"2")</f>
        <v>0</v>
      </c>
      <c r="J24" s="38">
        <f>COUNTIF(C24:F24,"3")</f>
        <v>0</v>
      </c>
      <c r="K24" s="38">
        <f>COUNTIF(C24:F24,"4")</f>
        <v>0</v>
      </c>
      <c r="L24" s="38">
        <f>COUNTIF(C24:F24,"5")</f>
        <v>0</v>
      </c>
      <c r="M24" s="38">
        <f>COUNTIF(C24:F24,"6")</f>
        <v>0</v>
      </c>
      <c r="N24" s="38">
        <f>COUNTIF(C24:F24,"7")</f>
        <v>0</v>
      </c>
      <c r="O24" s="38">
        <f>COUNTIF(C24:F24,"8")</f>
        <v>1</v>
      </c>
      <c r="P24" s="38">
        <f>COUNTIF(C24:F24,"9")</f>
        <v>0</v>
      </c>
      <c r="Q24" s="38">
        <f>COUNTIF(C24:F24,"10")</f>
        <v>0</v>
      </c>
      <c r="R24" s="38">
        <f>COUNTIF(C24:F24,"11")</f>
        <v>0</v>
      </c>
      <c r="S24" s="38">
        <f>COUNTIF(C24:F24,"12")</f>
        <v>0</v>
      </c>
      <c r="T24" s="38">
        <f>COUNTIF(C24:F24,"13")</f>
        <v>0</v>
      </c>
      <c r="U24" s="38">
        <f>COUNTIF(C24:F24,"14")</f>
        <v>0</v>
      </c>
      <c r="V24" s="38">
        <f>COUNTIF(C24:F24,"15")</f>
        <v>0</v>
      </c>
      <c r="W24" s="38">
        <f>COUNTIF(C24:F24,"16")</f>
        <v>0</v>
      </c>
      <c r="X24" s="38">
        <f>COUNTIF(C24:F24,"17")</f>
        <v>0</v>
      </c>
      <c r="Y24" s="38">
        <f>COUNTIF(C24:F24,"18")</f>
        <v>0</v>
      </c>
      <c r="Z24" s="38">
        <f>COUNTIF(C24:F24,"19")</f>
        <v>0</v>
      </c>
      <c r="AA24" s="38">
        <f>COUNTIF(C24:F24,"20")</f>
        <v>0</v>
      </c>
      <c r="AB24" s="38">
        <f>COUNTIF(C24:F24,"21")</f>
        <v>1</v>
      </c>
      <c r="AC24" s="38">
        <f>COUNTIF(C24:F24,"22")</f>
        <v>0</v>
      </c>
      <c r="AD24" s="38">
        <f>COUNTIF(C24:F24,"23")</f>
        <v>0</v>
      </c>
      <c r="AE24" s="38">
        <f>COUNTIF(C24:F24,"24")</f>
        <v>0</v>
      </c>
      <c r="AF24" s="38">
        <f>COUNTIF(C24:F24,"25")</f>
        <v>0</v>
      </c>
      <c r="AG24" s="38">
        <f>COUNTIF(C24:F24,"26")</f>
        <v>1</v>
      </c>
      <c r="AH24" s="38">
        <f>COUNTIF(C24:F24,"27")</f>
        <v>0</v>
      </c>
      <c r="AI24" s="38">
        <f>COUNTIF(C24:F24,"28")</f>
        <v>0</v>
      </c>
      <c r="AJ24" s="38">
        <f>COUNTIF(C24:F24,"29")</f>
        <v>0</v>
      </c>
      <c r="AK24" s="38">
        <f>COUNTIF(C24:F24,"30")</f>
        <v>0</v>
      </c>
      <c r="AL24" s="38">
        <f>COUNTIF(C24:F24,"31")</f>
        <v>0</v>
      </c>
      <c r="AM24" s="38">
        <f>COUNTIF(C24:F24,"32")</f>
        <v>0</v>
      </c>
      <c r="AN24" s="38">
        <f>COUNTIF(C24:F24,"33")</f>
        <v>0</v>
      </c>
      <c r="AO24" s="38">
        <f>COUNTIF(C24:F24,"34")</f>
        <v>0</v>
      </c>
      <c r="AP24" s="38">
        <f>COUNTIF(C24:F24,"35")</f>
        <v>0</v>
      </c>
      <c r="AQ24" s="38">
        <f>COUNTIF(C24:F24,"36")</f>
        <v>0</v>
      </c>
      <c r="AR24" s="27"/>
      <c r="AS24" s="26">
        <f>PRODUCT(H24,H$3)</f>
        <v>0</v>
      </c>
      <c r="AT24" s="26">
        <f>PRODUCT(I24,I$3)</f>
        <v>0</v>
      </c>
      <c r="AU24" s="26">
        <f>PRODUCT(J24,J$3)</f>
        <v>0</v>
      </c>
      <c r="AV24" s="26">
        <f>PRODUCT(K24,K$3)</f>
        <v>0</v>
      </c>
      <c r="AW24" s="26">
        <f>PRODUCT(L24,L$3)</f>
        <v>0</v>
      </c>
      <c r="AX24" s="26">
        <f>PRODUCT(M24,M$3)</f>
        <v>0</v>
      </c>
      <c r="AY24" s="26">
        <f>PRODUCT(N24,N$3)</f>
        <v>0</v>
      </c>
      <c r="AZ24" s="26">
        <f>PRODUCT(O24,O$3)</f>
        <v>66</v>
      </c>
      <c r="BA24" s="26">
        <f>PRODUCT(P24,P$3)</f>
        <v>0</v>
      </c>
      <c r="BB24" s="26">
        <f>PRODUCT(Q24,Q$3)</f>
        <v>0</v>
      </c>
      <c r="BC24" s="26">
        <f>PRODUCT(R24,R$3)</f>
        <v>0</v>
      </c>
      <c r="BD24" s="26">
        <f>PRODUCT(S24,S$3)</f>
        <v>0</v>
      </c>
      <c r="BE24" s="26">
        <f>PRODUCT(T24,T$3)</f>
        <v>0</v>
      </c>
      <c r="BF24" s="26">
        <f>PRODUCT(U24,U$3)</f>
        <v>0</v>
      </c>
      <c r="BG24" s="26">
        <f>PRODUCT(V24,V$3)</f>
        <v>0</v>
      </c>
      <c r="BH24" s="26">
        <f>PRODUCT(W24,W$3)</f>
        <v>0</v>
      </c>
      <c r="BI24" s="26">
        <f>PRODUCT(X24,X$3)</f>
        <v>0</v>
      </c>
      <c r="BJ24" s="26">
        <f>PRODUCT(Y24,Y$3)</f>
        <v>0</v>
      </c>
      <c r="BK24" s="26">
        <f>PRODUCT(Z24,Z$3)</f>
        <v>0</v>
      </c>
      <c r="BL24" s="26">
        <f>PRODUCT(AA24,AA$3)</f>
        <v>0</v>
      </c>
      <c r="BM24" s="26">
        <f>PRODUCT(AB24,AB$3)</f>
        <v>35</v>
      </c>
      <c r="BN24" s="26">
        <f>PRODUCT(AC24,AC$3)</f>
        <v>0</v>
      </c>
      <c r="BO24" s="26">
        <f>PRODUCT(AD24,AD$3)</f>
        <v>0</v>
      </c>
      <c r="BP24" s="26">
        <f>PRODUCT(AE24,AE$3)</f>
        <v>0</v>
      </c>
      <c r="BQ24" s="26">
        <f>PRODUCT(AF24,AF$3)</f>
        <v>0</v>
      </c>
      <c r="BR24" s="26">
        <f>PRODUCT(AG24,AG$3)</f>
        <v>25</v>
      </c>
      <c r="BS24" s="26">
        <f>PRODUCT(AH24,AH$3)</f>
        <v>0</v>
      </c>
      <c r="BT24" s="26">
        <f>PRODUCT(AI24,AI$3)</f>
        <v>0</v>
      </c>
      <c r="BU24" s="26">
        <f>PRODUCT(AJ24,AJ$3)</f>
        <v>0</v>
      </c>
      <c r="BV24" s="26">
        <f>PRODUCT(AK24,AK$3)</f>
        <v>0</v>
      </c>
      <c r="BW24" s="26">
        <f>PRODUCT(AL24,AL$3)</f>
        <v>0</v>
      </c>
      <c r="BX24" s="26">
        <f>PRODUCT(AM24,AM$3)</f>
        <v>0</v>
      </c>
      <c r="BY24" s="26">
        <f>PRODUCT(AN24,AN$3)</f>
        <v>0</v>
      </c>
      <c r="BZ24" s="26">
        <f>PRODUCT(AO24,AO$3)</f>
        <v>0</v>
      </c>
      <c r="CA24" s="26">
        <f>PRODUCT(AP24,AP$3)</f>
        <v>0</v>
      </c>
      <c r="CB24" s="26">
        <f>PRODUCT(AQ24,AQ$3)</f>
        <v>0</v>
      </c>
      <c r="CC24" s="39"/>
      <c r="CD24" s="48">
        <f>SUM(AS24:CB24)</f>
        <v>126</v>
      </c>
      <c r="CE24" s="40">
        <f>COUNT(C24:F24)</f>
        <v>3</v>
      </c>
      <c r="CF24" s="39"/>
      <c r="CI24" s="55"/>
    </row>
    <row r="25" spans="1:87" ht="12.75">
      <c r="A25" s="7">
        <v>22</v>
      </c>
      <c r="B25" s="90" t="s">
        <v>128</v>
      </c>
      <c r="C25" s="93">
        <v>22</v>
      </c>
      <c r="D25" s="94">
        <v>12</v>
      </c>
      <c r="E25" s="93">
        <v>14</v>
      </c>
      <c r="F25" s="95">
        <v>10</v>
      </c>
      <c r="G25" s="54"/>
      <c r="H25" s="26">
        <f>COUNTIF(C25:F25,"1")</f>
        <v>0</v>
      </c>
      <c r="I25" s="38">
        <f>COUNTIF(C25:F25,"2")</f>
        <v>0</v>
      </c>
      <c r="J25" s="38">
        <f>COUNTIF(C25:F25,"3")</f>
        <v>0</v>
      </c>
      <c r="K25" s="38">
        <f>COUNTIF(C25:F25,"4")</f>
        <v>0</v>
      </c>
      <c r="L25" s="38">
        <f>COUNTIF(C25:F25,"5")</f>
        <v>0</v>
      </c>
      <c r="M25" s="38">
        <f>COUNTIF(C25:F25,"6")</f>
        <v>0</v>
      </c>
      <c r="N25" s="38">
        <f>COUNTIF(C25:F25,"7")</f>
        <v>0</v>
      </c>
      <c r="O25" s="38">
        <f>COUNTIF(C25:F25,"8")</f>
        <v>0</v>
      </c>
      <c r="P25" s="38">
        <f>COUNTIF(C25:F25,"9")</f>
        <v>0</v>
      </c>
      <c r="Q25" s="38">
        <f>COUNTIF(C25:F25,"10")</f>
        <v>1</v>
      </c>
      <c r="R25" s="38">
        <f>COUNTIF(C25:F25,"11")</f>
        <v>0</v>
      </c>
      <c r="S25" s="38">
        <f>COUNTIF(C25:F25,"12")</f>
        <v>1</v>
      </c>
      <c r="T25" s="38">
        <f>COUNTIF(C25:F25,"13")</f>
        <v>0</v>
      </c>
      <c r="U25" s="38">
        <f>COUNTIF(C25:F25,"14")</f>
        <v>1</v>
      </c>
      <c r="V25" s="38">
        <f>COUNTIF(C25:F25,"15")</f>
        <v>0</v>
      </c>
      <c r="W25" s="38">
        <f>COUNTIF(C25:F25,"16")</f>
        <v>0</v>
      </c>
      <c r="X25" s="38">
        <f>COUNTIF(C25:F25,"17")</f>
        <v>0</v>
      </c>
      <c r="Y25" s="38">
        <f>COUNTIF(C25:F25,"18")</f>
        <v>0</v>
      </c>
      <c r="Z25" s="38">
        <f>COUNTIF(C25:F25,"19")</f>
        <v>0</v>
      </c>
      <c r="AA25" s="38">
        <f>COUNTIF(C25:F25,"20")</f>
        <v>0</v>
      </c>
      <c r="AB25" s="38">
        <f>COUNTIF(C25:F25,"21")</f>
        <v>0</v>
      </c>
      <c r="AC25" s="38">
        <f>COUNTIF(C25:F25,"22")</f>
        <v>1</v>
      </c>
      <c r="AD25" s="38">
        <f>COUNTIF(C25:F25,"23")</f>
        <v>0</v>
      </c>
      <c r="AE25" s="38">
        <f>COUNTIF(C25:F25,"24")</f>
        <v>0</v>
      </c>
      <c r="AF25" s="38">
        <f>COUNTIF(C25:F25,"25")</f>
        <v>0</v>
      </c>
      <c r="AG25" s="38">
        <f>COUNTIF(C25:F25,"26")</f>
        <v>0</v>
      </c>
      <c r="AH25" s="38">
        <f>COUNTIF(C25:F25,"27")</f>
        <v>0</v>
      </c>
      <c r="AI25" s="38">
        <f>COUNTIF(C25:F25,"28")</f>
        <v>0</v>
      </c>
      <c r="AJ25" s="38">
        <f>COUNTIF(C25:F25,"29")</f>
        <v>0</v>
      </c>
      <c r="AK25" s="38">
        <f>COUNTIF(C25:F25,"30")</f>
        <v>0</v>
      </c>
      <c r="AL25" s="38">
        <f>COUNTIF(C25:F25,"31")</f>
        <v>0</v>
      </c>
      <c r="AM25" s="38">
        <f>COUNTIF(C25:F25,"32")</f>
        <v>0</v>
      </c>
      <c r="AN25" s="38">
        <f>COUNTIF(C25:F25,"33")</f>
        <v>0</v>
      </c>
      <c r="AO25" s="38">
        <f>COUNTIF(C25:F25,"34")</f>
        <v>0</v>
      </c>
      <c r="AP25" s="38">
        <f>COUNTIF(C25:F25,"35")</f>
        <v>0</v>
      </c>
      <c r="AQ25" s="38">
        <f>COUNTIF(C25:F25,"36")</f>
        <v>0</v>
      </c>
      <c r="AR25" s="27"/>
      <c r="AS25" s="26">
        <f>PRODUCT(H25,H$3)</f>
        <v>0</v>
      </c>
      <c r="AT25" s="26">
        <f>PRODUCT(I25,I$3)</f>
        <v>0</v>
      </c>
      <c r="AU25" s="26">
        <f>PRODUCT(J25,J$3)</f>
        <v>0</v>
      </c>
      <c r="AV25" s="26">
        <f>PRODUCT(K25,K$3)</f>
        <v>0</v>
      </c>
      <c r="AW25" s="26">
        <f>PRODUCT(L25,L$3)</f>
        <v>0</v>
      </c>
      <c r="AX25" s="26">
        <f>PRODUCT(M25,M$3)</f>
        <v>0</v>
      </c>
      <c r="AY25" s="26">
        <f>PRODUCT(N25,N$3)</f>
        <v>0</v>
      </c>
      <c r="AZ25" s="26">
        <f>PRODUCT(O25,O$3)</f>
        <v>0</v>
      </c>
      <c r="BA25" s="26">
        <f>PRODUCT(P25,P$3)</f>
        <v>0</v>
      </c>
      <c r="BB25" s="26">
        <f>PRODUCT(Q25,Q$3)</f>
        <v>59</v>
      </c>
      <c r="BC25" s="26">
        <f>PRODUCT(R25,R$3)</f>
        <v>0</v>
      </c>
      <c r="BD25" s="26">
        <f>PRODUCT(S25,S$3)</f>
        <v>55</v>
      </c>
      <c r="BE25" s="26">
        <f>PRODUCT(T25,T$3)</f>
        <v>0</v>
      </c>
      <c r="BF25" s="26">
        <f>PRODUCT(U25,U$3)</f>
        <v>51</v>
      </c>
      <c r="BG25" s="26">
        <f>PRODUCT(V25,V$3)</f>
        <v>0</v>
      </c>
      <c r="BH25" s="26">
        <f>PRODUCT(W25,W$3)</f>
        <v>0</v>
      </c>
      <c r="BI25" s="26">
        <f>PRODUCT(X25,X$3)</f>
        <v>0</v>
      </c>
      <c r="BJ25" s="26">
        <f>PRODUCT(Y25,Y$3)</f>
        <v>0</v>
      </c>
      <c r="BK25" s="26">
        <f>PRODUCT(Z25,Z$3)</f>
        <v>0</v>
      </c>
      <c r="BL25" s="26">
        <f>PRODUCT(AA25,AA$3)</f>
        <v>0</v>
      </c>
      <c r="BM25" s="26">
        <f>PRODUCT(AB25,AB$3)</f>
        <v>0</v>
      </c>
      <c r="BN25" s="26">
        <f>PRODUCT(AC25,AC$3)</f>
        <v>33</v>
      </c>
      <c r="BO25" s="26">
        <f>PRODUCT(AD25,AD$3)</f>
        <v>0</v>
      </c>
      <c r="BP25" s="26">
        <f>PRODUCT(AE25,AE$3)</f>
        <v>0</v>
      </c>
      <c r="BQ25" s="26">
        <f>PRODUCT(AF25,AF$3)</f>
        <v>0</v>
      </c>
      <c r="BR25" s="26">
        <f>PRODUCT(AG25,AG$3)</f>
        <v>0</v>
      </c>
      <c r="BS25" s="26">
        <f>PRODUCT(AH25,AH$3)</f>
        <v>0</v>
      </c>
      <c r="BT25" s="26">
        <f>PRODUCT(AI25,AI$3)</f>
        <v>0</v>
      </c>
      <c r="BU25" s="26">
        <f>PRODUCT(AJ25,AJ$3)</f>
        <v>0</v>
      </c>
      <c r="BV25" s="26">
        <f>PRODUCT(AK25,AK$3)</f>
        <v>0</v>
      </c>
      <c r="BW25" s="26">
        <f>PRODUCT(AL25,AL$3)</f>
        <v>0</v>
      </c>
      <c r="BX25" s="26">
        <f>PRODUCT(AM25,AM$3)</f>
        <v>0</v>
      </c>
      <c r="BY25" s="26">
        <f>PRODUCT(AN25,AN$3)</f>
        <v>0</v>
      </c>
      <c r="BZ25" s="26">
        <f>PRODUCT(AO25,AO$3)</f>
        <v>0</v>
      </c>
      <c r="CA25" s="26">
        <f>PRODUCT(AP25,AP$3)</f>
        <v>0</v>
      </c>
      <c r="CB25" s="26">
        <f>PRODUCT(AQ25,AQ$3)</f>
        <v>0</v>
      </c>
      <c r="CC25" s="39"/>
      <c r="CD25" s="48">
        <f>SUM(AS25:CB25)</f>
        <v>198</v>
      </c>
      <c r="CE25" s="40">
        <f>COUNT(C25:F25)</f>
        <v>4</v>
      </c>
      <c r="CF25" s="39"/>
      <c r="CI25" s="55"/>
    </row>
    <row r="26" spans="1:87" ht="12.75">
      <c r="A26" s="7">
        <v>23</v>
      </c>
      <c r="B26" s="90" t="s">
        <v>78</v>
      </c>
      <c r="C26" s="93">
        <v>23</v>
      </c>
      <c r="D26" s="94">
        <v>5</v>
      </c>
      <c r="E26" s="94">
        <v>20</v>
      </c>
      <c r="F26" s="95">
        <v>13</v>
      </c>
      <c r="G26" s="53"/>
      <c r="H26" s="26">
        <f>COUNTIF(C26:F26,"1")</f>
        <v>0</v>
      </c>
      <c r="I26" s="38">
        <f>COUNTIF(C26:F26,"2")</f>
        <v>0</v>
      </c>
      <c r="J26" s="38">
        <f>COUNTIF(C26:F26,"3")</f>
        <v>0</v>
      </c>
      <c r="K26" s="38">
        <f>COUNTIF(C26:F26,"4")</f>
        <v>0</v>
      </c>
      <c r="L26" s="38">
        <f>COUNTIF(C26:F26,"5")</f>
        <v>1</v>
      </c>
      <c r="M26" s="38">
        <f>COUNTIF(C26:F26,"6")</f>
        <v>0</v>
      </c>
      <c r="N26" s="38">
        <f>COUNTIF(C26:F26,"7")</f>
        <v>0</v>
      </c>
      <c r="O26" s="38">
        <f>COUNTIF(C26:F26,"8")</f>
        <v>0</v>
      </c>
      <c r="P26" s="38">
        <f>COUNTIF(C26:F26,"9")</f>
        <v>0</v>
      </c>
      <c r="Q26" s="38">
        <f>COUNTIF(C26:F26,"10")</f>
        <v>0</v>
      </c>
      <c r="R26" s="38">
        <f>COUNTIF(C26:F26,"11")</f>
        <v>0</v>
      </c>
      <c r="S26" s="38">
        <f>COUNTIF(C26:F26,"12")</f>
        <v>0</v>
      </c>
      <c r="T26" s="38">
        <f>COUNTIF(C26:F26,"13")</f>
        <v>1</v>
      </c>
      <c r="U26" s="38">
        <f>COUNTIF(C26:F26,"14")</f>
        <v>0</v>
      </c>
      <c r="V26" s="38">
        <f>COUNTIF(C26:F26,"15")</f>
        <v>0</v>
      </c>
      <c r="W26" s="38">
        <f>COUNTIF(C26:F26,"16")</f>
        <v>0</v>
      </c>
      <c r="X26" s="38">
        <f>COUNTIF(C26:F26,"17")</f>
        <v>0</v>
      </c>
      <c r="Y26" s="38">
        <f>COUNTIF(C26:F26,"18")</f>
        <v>0</v>
      </c>
      <c r="Z26" s="38">
        <f>COUNTIF(C26:F26,"19")</f>
        <v>0</v>
      </c>
      <c r="AA26" s="38">
        <f>COUNTIF(C26:F26,"20")</f>
        <v>1</v>
      </c>
      <c r="AB26" s="38">
        <f>COUNTIF(C26:F26,"21")</f>
        <v>0</v>
      </c>
      <c r="AC26" s="38">
        <f>COUNTIF(C26:F26,"22")</f>
        <v>0</v>
      </c>
      <c r="AD26" s="38">
        <f>COUNTIF(C26:F26,"23")</f>
        <v>1</v>
      </c>
      <c r="AE26" s="38">
        <f>COUNTIF(C26:F26,"24")</f>
        <v>0</v>
      </c>
      <c r="AF26" s="38">
        <f>COUNTIF(C26:F26,"25")</f>
        <v>0</v>
      </c>
      <c r="AG26" s="38">
        <f>COUNTIF(C26:F26,"26")</f>
        <v>0</v>
      </c>
      <c r="AH26" s="38">
        <f>COUNTIF(C26:F26,"27")</f>
        <v>0</v>
      </c>
      <c r="AI26" s="38">
        <f>COUNTIF(C26:F26,"28")</f>
        <v>0</v>
      </c>
      <c r="AJ26" s="38">
        <f>COUNTIF(C26:F26,"29")</f>
        <v>0</v>
      </c>
      <c r="AK26" s="38">
        <f>COUNTIF(C26:F26,"30")</f>
        <v>0</v>
      </c>
      <c r="AL26" s="38">
        <f>COUNTIF(C26:F26,"31")</f>
        <v>0</v>
      </c>
      <c r="AM26" s="38">
        <f>COUNTIF(C26:F26,"32")</f>
        <v>0</v>
      </c>
      <c r="AN26" s="38">
        <f>COUNTIF(C26:F26,"33")</f>
        <v>0</v>
      </c>
      <c r="AO26" s="38">
        <f>COUNTIF(C26:F26,"34")</f>
        <v>0</v>
      </c>
      <c r="AP26" s="38">
        <f>COUNTIF(C26:F26,"35")</f>
        <v>0</v>
      </c>
      <c r="AQ26" s="38">
        <f>COUNTIF(C26:F26,"36")</f>
        <v>0</v>
      </c>
      <c r="AR26" s="27"/>
      <c r="AS26" s="26">
        <f>PRODUCT(H26,H$3)</f>
        <v>0</v>
      </c>
      <c r="AT26" s="26">
        <f>PRODUCT(I26,I$3)</f>
        <v>0</v>
      </c>
      <c r="AU26" s="26">
        <f>PRODUCT(J26,J$3)</f>
        <v>0</v>
      </c>
      <c r="AV26" s="26">
        <f>PRODUCT(K26,K$3)</f>
        <v>0</v>
      </c>
      <c r="AW26" s="26">
        <f>PRODUCT(L26,L$3)</f>
        <v>75</v>
      </c>
      <c r="AX26" s="26">
        <f>PRODUCT(M26,M$3)</f>
        <v>0</v>
      </c>
      <c r="AY26" s="26">
        <f>PRODUCT(N26,N$3)</f>
        <v>0</v>
      </c>
      <c r="AZ26" s="26">
        <f>PRODUCT(O26,O$3)</f>
        <v>0</v>
      </c>
      <c r="BA26" s="26">
        <f>PRODUCT(P26,P$3)</f>
        <v>0</v>
      </c>
      <c r="BB26" s="26">
        <f>PRODUCT(Q26,Q$3)</f>
        <v>0</v>
      </c>
      <c r="BC26" s="26">
        <f>PRODUCT(R26,R$3)</f>
        <v>0</v>
      </c>
      <c r="BD26" s="26">
        <f>PRODUCT(S26,S$3)</f>
        <v>0</v>
      </c>
      <c r="BE26" s="26">
        <f>PRODUCT(T26,T$3)</f>
        <v>53</v>
      </c>
      <c r="BF26" s="26">
        <f>PRODUCT(U26,U$3)</f>
        <v>0</v>
      </c>
      <c r="BG26" s="26">
        <f>PRODUCT(V26,V$3)</f>
        <v>0</v>
      </c>
      <c r="BH26" s="26">
        <f>PRODUCT(W26,W$3)</f>
        <v>0</v>
      </c>
      <c r="BI26" s="26">
        <f>PRODUCT(X26,X$3)</f>
        <v>0</v>
      </c>
      <c r="BJ26" s="26">
        <f>PRODUCT(Y26,Y$3)</f>
        <v>0</v>
      </c>
      <c r="BK26" s="26">
        <f>PRODUCT(Z26,Z$3)</f>
        <v>0</v>
      </c>
      <c r="BL26" s="26">
        <f>PRODUCT(AA26,AA$3)</f>
        <v>37</v>
      </c>
      <c r="BM26" s="26">
        <f>PRODUCT(AB26,AB$3)</f>
        <v>0</v>
      </c>
      <c r="BN26" s="26">
        <f>PRODUCT(AC26,AC$3)</f>
        <v>0</v>
      </c>
      <c r="BO26" s="26">
        <f>PRODUCT(AD26,AD$3)</f>
        <v>31</v>
      </c>
      <c r="BP26" s="26">
        <f>PRODUCT(AE26,AE$3)</f>
        <v>0</v>
      </c>
      <c r="BQ26" s="26">
        <f>PRODUCT(AF26,AF$3)</f>
        <v>0</v>
      </c>
      <c r="BR26" s="26">
        <f>PRODUCT(AG26,AG$3)</f>
        <v>0</v>
      </c>
      <c r="BS26" s="26">
        <f>PRODUCT(AH26,AH$3)</f>
        <v>0</v>
      </c>
      <c r="BT26" s="26">
        <f>PRODUCT(AI26,AI$3)</f>
        <v>0</v>
      </c>
      <c r="BU26" s="26">
        <f>PRODUCT(AJ26,AJ$3)</f>
        <v>0</v>
      </c>
      <c r="BV26" s="26">
        <f>PRODUCT(AK26,AK$3)</f>
        <v>0</v>
      </c>
      <c r="BW26" s="26">
        <f>PRODUCT(AL26,AL$3)</f>
        <v>0</v>
      </c>
      <c r="BX26" s="26">
        <f>PRODUCT(AM26,AM$3)</f>
        <v>0</v>
      </c>
      <c r="BY26" s="26">
        <f>PRODUCT(AN26,AN$3)</f>
        <v>0</v>
      </c>
      <c r="BZ26" s="26">
        <f>PRODUCT(AO26,AO$3)</f>
        <v>0</v>
      </c>
      <c r="CA26" s="26">
        <f>PRODUCT(AP26,AP$3)</f>
        <v>0</v>
      </c>
      <c r="CB26" s="26">
        <f>PRODUCT(AQ26,AQ$3)</f>
        <v>0</v>
      </c>
      <c r="CC26" s="39"/>
      <c r="CD26" s="48">
        <f>SUM(AS26:CB26)</f>
        <v>196</v>
      </c>
      <c r="CE26" s="40">
        <f>COUNT(C26:F26)</f>
        <v>4</v>
      </c>
      <c r="CF26" s="39"/>
      <c r="CI26" s="55"/>
    </row>
    <row r="27" spans="1:87" ht="12.75">
      <c r="A27" s="7">
        <v>24</v>
      </c>
      <c r="B27" s="90" t="s">
        <v>113</v>
      </c>
      <c r="C27" s="93">
        <v>24</v>
      </c>
      <c r="D27" s="93"/>
      <c r="E27" s="93">
        <v>15</v>
      </c>
      <c r="F27" s="94">
        <v>12</v>
      </c>
      <c r="G27" s="53"/>
      <c r="H27" s="26">
        <f>COUNTIF(C27:F27,"1")</f>
        <v>0</v>
      </c>
      <c r="I27" s="38">
        <f>COUNTIF(C27:F27,"2")</f>
        <v>0</v>
      </c>
      <c r="J27" s="38">
        <f>COUNTIF(C27:F27,"3")</f>
        <v>0</v>
      </c>
      <c r="K27" s="38">
        <f>COUNTIF(C27:F27,"4")</f>
        <v>0</v>
      </c>
      <c r="L27" s="38">
        <f>COUNTIF(C27:F27,"5")</f>
        <v>0</v>
      </c>
      <c r="M27" s="38">
        <f>COUNTIF(C27:F27,"6")</f>
        <v>0</v>
      </c>
      <c r="N27" s="38">
        <f>COUNTIF(C27:F27,"7")</f>
        <v>0</v>
      </c>
      <c r="O27" s="38">
        <f>COUNTIF(C27:F27,"8")</f>
        <v>0</v>
      </c>
      <c r="P27" s="38">
        <f>COUNTIF(C27:F27,"9")</f>
        <v>0</v>
      </c>
      <c r="Q27" s="38">
        <f>COUNTIF(C27:F27,"10")</f>
        <v>0</v>
      </c>
      <c r="R27" s="38">
        <f>COUNTIF(C27:F27,"11")</f>
        <v>0</v>
      </c>
      <c r="S27" s="38">
        <f>COUNTIF(C27:F27,"12")</f>
        <v>1</v>
      </c>
      <c r="T27" s="38">
        <f>COUNTIF(C27:F27,"13")</f>
        <v>0</v>
      </c>
      <c r="U27" s="38">
        <f>COUNTIF(C27:F27,"14")</f>
        <v>0</v>
      </c>
      <c r="V27" s="38">
        <f>COUNTIF(C27:F27,"15")</f>
        <v>1</v>
      </c>
      <c r="W27" s="38">
        <f>COUNTIF(C27:F27,"16")</f>
        <v>0</v>
      </c>
      <c r="X27" s="38">
        <f>COUNTIF(C27:F27,"17")</f>
        <v>0</v>
      </c>
      <c r="Y27" s="38">
        <f>COUNTIF(C27:F27,"18")</f>
        <v>0</v>
      </c>
      <c r="Z27" s="38">
        <f>COUNTIF(C27:F27,"19")</f>
        <v>0</v>
      </c>
      <c r="AA27" s="38">
        <f>COUNTIF(C27:F27,"20")</f>
        <v>0</v>
      </c>
      <c r="AB27" s="38">
        <f>COUNTIF(C27:F27,"21")</f>
        <v>0</v>
      </c>
      <c r="AC27" s="38">
        <f>COUNTIF(C27:F27,"22")</f>
        <v>0</v>
      </c>
      <c r="AD27" s="38">
        <f>COUNTIF(C27:F27,"23")</f>
        <v>0</v>
      </c>
      <c r="AE27" s="38">
        <f>COUNTIF(C27:F27,"24")</f>
        <v>1</v>
      </c>
      <c r="AF27" s="38">
        <f>COUNTIF(C27:F27,"25")</f>
        <v>0</v>
      </c>
      <c r="AG27" s="38">
        <f>COUNTIF(C27:F27,"26")</f>
        <v>0</v>
      </c>
      <c r="AH27" s="38">
        <f>COUNTIF(C27:F27,"27")</f>
        <v>0</v>
      </c>
      <c r="AI27" s="38">
        <f>COUNTIF(C27:F27,"28")</f>
        <v>0</v>
      </c>
      <c r="AJ27" s="38">
        <f>COUNTIF(C27:F27,"29")</f>
        <v>0</v>
      </c>
      <c r="AK27" s="38">
        <f>COUNTIF(C27:F27,"30")</f>
        <v>0</v>
      </c>
      <c r="AL27" s="38">
        <f>COUNTIF(C27:F27,"31")</f>
        <v>0</v>
      </c>
      <c r="AM27" s="38">
        <f>COUNTIF(C27:F27,"32")</f>
        <v>0</v>
      </c>
      <c r="AN27" s="38">
        <f>COUNTIF(C27:F27,"33")</f>
        <v>0</v>
      </c>
      <c r="AO27" s="38">
        <f>COUNTIF(C27:F27,"34")</f>
        <v>0</v>
      </c>
      <c r="AP27" s="38">
        <f>COUNTIF(C27:F27,"35")</f>
        <v>0</v>
      </c>
      <c r="AQ27" s="38">
        <f>COUNTIF(C27:F27,"36")</f>
        <v>0</v>
      </c>
      <c r="AR27" s="27"/>
      <c r="AS27" s="26">
        <f>PRODUCT(H27,H$3)</f>
        <v>0</v>
      </c>
      <c r="AT27" s="26">
        <f>PRODUCT(I27,I$3)</f>
        <v>0</v>
      </c>
      <c r="AU27" s="26">
        <f>PRODUCT(J27,J$3)</f>
        <v>0</v>
      </c>
      <c r="AV27" s="26">
        <f>PRODUCT(K27,K$3)</f>
        <v>0</v>
      </c>
      <c r="AW27" s="26">
        <f>PRODUCT(L27,L$3)</f>
        <v>0</v>
      </c>
      <c r="AX27" s="26">
        <f>PRODUCT(M27,M$3)</f>
        <v>0</v>
      </c>
      <c r="AY27" s="26">
        <f>PRODUCT(N27,N$3)</f>
        <v>0</v>
      </c>
      <c r="AZ27" s="26">
        <f>PRODUCT(O27,O$3)</f>
        <v>0</v>
      </c>
      <c r="BA27" s="26">
        <f>PRODUCT(P27,P$3)</f>
        <v>0</v>
      </c>
      <c r="BB27" s="26">
        <f>PRODUCT(Q27,Q$3)</f>
        <v>0</v>
      </c>
      <c r="BC27" s="26">
        <f>PRODUCT(R27,R$3)</f>
        <v>0</v>
      </c>
      <c r="BD27" s="26">
        <f>PRODUCT(S27,S$3)</f>
        <v>55</v>
      </c>
      <c r="BE27" s="26">
        <f>PRODUCT(T27,T$3)</f>
        <v>0</v>
      </c>
      <c r="BF27" s="26">
        <f>PRODUCT(U27,U$3)</f>
        <v>0</v>
      </c>
      <c r="BG27" s="26">
        <f>PRODUCT(V27,V$3)</f>
        <v>49</v>
      </c>
      <c r="BH27" s="26">
        <f>PRODUCT(W27,W$3)</f>
        <v>0</v>
      </c>
      <c r="BI27" s="26">
        <f>PRODUCT(X27,X$3)</f>
        <v>0</v>
      </c>
      <c r="BJ27" s="26">
        <f>PRODUCT(Y27,Y$3)</f>
        <v>0</v>
      </c>
      <c r="BK27" s="26">
        <f>PRODUCT(Z27,Z$3)</f>
        <v>0</v>
      </c>
      <c r="BL27" s="26">
        <f>PRODUCT(AA27,AA$3)</f>
        <v>0</v>
      </c>
      <c r="BM27" s="26">
        <f>PRODUCT(AB27,AB$3)</f>
        <v>0</v>
      </c>
      <c r="BN27" s="26">
        <f>PRODUCT(AC27,AC$3)</f>
        <v>0</v>
      </c>
      <c r="BO27" s="26">
        <f>PRODUCT(AD27,AD$3)</f>
        <v>0</v>
      </c>
      <c r="BP27" s="26">
        <f>PRODUCT(AE27,AE$3)</f>
        <v>29</v>
      </c>
      <c r="BQ27" s="26">
        <f>PRODUCT(AF27,AF$3)</f>
        <v>0</v>
      </c>
      <c r="BR27" s="26">
        <f>PRODUCT(AG27,AG$3)</f>
        <v>0</v>
      </c>
      <c r="BS27" s="26">
        <f>PRODUCT(AH27,AH$3)</f>
        <v>0</v>
      </c>
      <c r="BT27" s="26">
        <f>PRODUCT(AI27,AI$3)</f>
        <v>0</v>
      </c>
      <c r="BU27" s="26">
        <f>PRODUCT(AJ27,AJ$3)</f>
        <v>0</v>
      </c>
      <c r="BV27" s="26">
        <f>PRODUCT(AK27,AK$3)</f>
        <v>0</v>
      </c>
      <c r="BW27" s="26">
        <f>PRODUCT(AL27,AL$3)</f>
        <v>0</v>
      </c>
      <c r="BX27" s="26">
        <f>PRODUCT(AM27,AM$3)</f>
        <v>0</v>
      </c>
      <c r="BY27" s="26">
        <f>PRODUCT(AN27,AN$3)</f>
        <v>0</v>
      </c>
      <c r="BZ27" s="26">
        <f>PRODUCT(AO27,AO$3)</f>
        <v>0</v>
      </c>
      <c r="CA27" s="26">
        <f>PRODUCT(AP27,AP$3)</f>
        <v>0</v>
      </c>
      <c r="CB27" s="26">
        <f>PRODUCT(AQ27,AQ$3)</f>
        <v>0</v>
      </c>
      <c r="CC27" s="39"/>
      <c r="CD27" s="48">
        <f>SUM(AS27:CB27)</f>
        <v>133</v>
      </c>
      <c r="CE27" s="40">
        <f>COUNT(C27:F27)</f>
        <v>3</v>
      </c>
      <c r="CF27" s="39"/>
      <c r="CI27" s="54"/>
    </row>
    <row r="28" spans="1:87" ht="12.75">
      <c r="A28" s="7">
        <v>25</v>
      </c>
      <c r="B28" s="90" t="s">
        <v>68</v>
      </c>
      <c r="C28" s="93">
        <v>25</v>
      </c>
      <c r="D28" s="94">
        <v>14</v>
      </c>
      <c r="E28" s="93">
        <v>18</v>
      </c>
      <c r="F28" s="95"/>
      <c r="G28" s="53"/>
      <c r="H28" s="26">
        <f>COUNTIF(C28:F28,"1")</f>
        <v>0</v>
      </c>
      <c r="I28" s="38">
        <f>COUNTIF(C28:F28,"2")</f>
        <v>0</v>
      </c>
      <c r="J28" s="38">
        <f>COUNTIF(C28:F28,"3")</f>
        <v>0</v>
      </c>
      <c r="K28" s="38">
        <f>COUNTIF(C28:F28,"4")</f>
        <v>0</v>
      </c>
      <c r="L28" s="38">
        <f>COUNTIF(C28:F28,"5")</f>
        <v>0</v>
      </c>
      <c r="M28" s="38">
        <f>COUNTIF(C28:F28,"6")</f>
        <v>0</v>
      </c>
      <c r="N28" s="38">
        <f>COUNTIF(C28:F28,"7")</f>
        <v>0</v>
      </c>
      <c r="O28" s="38">
        <f>COUNTIF(C28:F28,"8")</f>
        <v>0</v>
      </c>
      <c r="P28" s="38">
        <f>COUNTIF(C28:F28,"9")</f>
        <v>0</v>
      </c>
      <c r="Q28" s="38">
        <f>COUNTIF(C28:F28,"10")</f>
        <v>0</v>
      </c>
      <c r="R28" s="38">
        <f>COUNTIF(C28:F28,"11")</f>
        <v>0</v>
      </c>
      <c r="S28" s="38">
        <f>COUNTIF(C28:F28,"12")</f>
        <v>0</v>
      </c>
      <c r="T28" s="38">
        <f>COUNTIF(C28:F28,"13")</f>
        <v>0</v>
      </c>
      <c r="U28" s="38">
        <f>COUNTIF(C28:F28,"14")</f>
        <v>1</v>
      </c>
      <c r="V28" s="38">
        <f>COUNTIF(C28:F28,"15")</f>
        <v>0</v>
      </c>
      <c r="W28" s="38">
        <f>COUNTIF(C28:F28,"16")</f>
        <v>0</v>
      </c>
      <c r="X28" s="38">
        <f>COUNTIF(C28:F28,"17")</f>
        <v>0</v>
      </c>
      <c r="Y28" s="38">
        <f>COUNTIF(C28:F28,"18")</f>
        <v>1</v>
      </c>
      <c r="Z28" s="38">
        <f>COUNTIF(C28:F28,"19")</f>
        <v>0</v>
      </c>
      <c r="AA28" s="38">
        <f>COUNTIF(C28:F28,"20")</f>
        <v>0</v>
      </c>
      <c r="AB28" s="38">
        <f>COUNTIF(C28:F28,"21")</f>
        <v>0</v>
      </c>
      <c r="AC28" s="38">
        <f>COUNTIF(C28:F28,"22")</f>
        <v>0</v>
      </c>
      <c r="AD28" s="38">
        <f>COUNTIF(C28:F28,"23")</f>
        <v>0</v>
      </c>
      <c r="AE28" s="38">
        <f>COUNTIF(C28:F28,"24")</f>
        <v>0</v>
      </c>
      <c r="AF28" s="38">
        <f>COUNTIF(C28:F28,"25")</f>
        <v>1</v>
      </c>
      <c r="AG28" s="38">
        <f>COUNTIF(C28:F28,"26")</f>
        <v>0</v>
      </c>
      <c r="AH28" s="38">
        <f>COUNTIF(C28:F28,"27")</f>
        <v>0</v>
      </c>
      <c r="AI28" s="38">
        <f>COUNTIF(C28:F28,"28")</f>
        <v>0</v>
      </c>
      <c r="AJ28" s="38">
        <f>COUNTIF(C28:F28,"29")</f>
        <v>0</v>
      </c>
      <c r="AK28" s="38">
        <f>COUNTIF(C28:F28,"30")</f>
        <v>0</v>
      </c>
      <c r="AL28" s="38">
        <f>COUNTIF(C28:F28,"31")</f>
        <v>0</v>
      </c>
      <c r="AM28" s="38">
        <f>COUNTIF(C28:F28,"32")</f>
        <v>0</v>
      </c>
      <c r="AN28" s="38">
        <f>COUNTIF(C28:F28,"33")</f>
        <v>0</v>
      </c>
      <c r="AO28" s="38">
        <f>COUNTIF(C28:F28,"34")</f>
        <v>0</v>
      </c>
      <c r="AP28" s="38">
        <f>COUNTIF(C28:F28,"35")</f>
        <v>0</v>
      </c>
      <c r="AQ28" s="38">
        <f>COUNTIF(C28:F28,"36")</f>
        <v>0</v>
      </c>
      <c r="AR28" s="27"/>
      <c r="AS28" s="26">
        <f>PRODUCT(H28,H$3)</f>
        <v>0</v>
      </c>
      <c r="AT28" s="26">
        <f>PRODUCT(I28,I$3)</f>
        <v>0</v>
      </c>
      <c r="AU28" s="26">
        <f>PRODUCT(J28,J$3)</f>
        <v>0</v>
      </c>
      <c r="AV28" s="26">
        <f>PRODUCT(K28,K$3)</f>
        <v>0</v>
      </c>
      <c r="AW28" s="26">
        <f>PRODUCT(L28,L$3)</f>
        <v>0</v>
      </c>
      <c r="AX28" s="26">
        <f>PRODUCT(M28,M$3)</f>
        <v>0</v>
      </c>
      <c r="AY28" s="26">
        <f>PRODUCT(N28,N$3)</f>
        <v>0</v>
      </c>
      <c r="AZ28" s="26">
        <f>PRODUCT(O28,O$3)</f>
        <v>0</v>
      </c>
      <c r="BA28" s="26">
        <f>PRODUCT(P28,P$3)</f>
        <v>0</v>
      </c>
      <c r="BB28" s="26">
        <f>PRODUCT(Q28,Q$3)</f>
        <v>0</v>
      </c>
      <c r="BC28" s="26">
        <f>PRODUCT(R28,R$3)</f>
        <v>0</v>
      </c>
      <c r="BD28" s="26">
        <f>PRODUCT(S28,S$3)</f>
        <v>0</v>
      </c>
      <c r="BE28" s="26">
        <f>PRODUCT(T28,T$3)</f>
        <v>0</v>
      </c>
      <c r="BF28" s="26">
        <f>PRODUCT(U28,U$3)</f>
        <v>51</v>
      </c>
      <c r="BG28" s="26">
        <f>PRODUCT(V28,V$3)</f>
        <v>0</v>
      </c>
      <c r="BH28" s="26">
        <f>PRODUCT(W28,W$3)</f>
        <v>0</v>
      </c>
      <c r="BI28" s="26">
        <f>PRODUCT(X28,X$3)</f>
        <v>0</v>
      </c>
      <c r="BJ28" s="26">
        <f>PRODUCT(Y28,Y$3)</f>
        <v>41</v>
      </c>
      <c r="BK28" s="26">
        <f>PRODUCT(Z28,Z$3)</f>
        <v>0</v>
      </c>
      <c r="BL28" s="26">
        <f>PRODUCT(AA28,AA$3)</f>
        <v>0</v>
      </c>
      <c r="BM28" s="26">
        <f>PRODUCT(AB28,AB$3)</f>
        <v>0</v>
      </c>
      <c r="BN28" s="26">
        <f>PRODUCT(AC28,AC$3)</f>
        <v>0</v>
      </c>
      <c r="BO28" s="26">
        <f>PRODUCT(AD28,AD$3)</f>
        <v>0</v>
      </c>
      <c r="BP28" s="26">
        <f>PRODUCT(AE28,AE$3)</f>
        <v>0</v>
      </c>
      <c r="BQ28" s="26">
        <f>PRODUCT(AF28,AF$3)</f>
        <v>27</v>
      </c>
      <c r="BR28" s="26">
        <f>PRODUCT(AG28,AG$3)</f>
        <v>0</v>
      </c>
      <c r="BS28" s="26">
        <f>PRODUCT(AH28,AH$3)</f>
        <v>0</v>
      </c>
      <c r="BT28" s="26">
        <f>PRODUCT(AI28,AI$3)</f>
        <v>0</v>
      </c>
      <c r="BU28" s="26">
        <f>PRODUCT(AJ28,AJ$3)</f>
        <v>0</v>
      </c>
      <c r="BV28" s="26">
        <f>PRODUCT(AK28,AK$3)</f>
        <v>0</v>
      </c>
      <c r="BW28" s="26">
        <f>PRODUCT(AL28,AL$3)</f>
        <v>0</v>
      </c>
      <c r="BX28" s="26">
        <f>PRODUCT(AM28,AM$3)</f>
        <v>0</v>
      </c>
      <c r="BY28" s="26">
        <f>PRODUCT(AN28,AN$3)</f>
        <v>0</v>
      </c>
      <c r="BZ28" s="26">
        <f>PRODUCT(AO28,AO$3)</f>
        <v>0</v>
      </c>
      <c r="CA28" s="26">
        <f>PRODUCT(AP28,AP$3)</f>
        <v>0</v>
      </c>
      <c r="CB28" s="26">
        <f>PRODUCT(AQ28,AQ$3)</f>
        <v>0</v>
      </c>
      <c r="CC28" s="39"/>
      <c r="CD28" s="48">
        <f>SUM(AS28:CB28)</f>
        <v>119</v>
      </c>
      <c r="CE28" s="40">
        <f>COUNT(C28:F28)</f>
        <v>3</v>
      </c>
      <c r="CF28" s="39"/>
      <c r="CI28" s="55"/>
    </row>
    <row r="29" spans="1:87" ht="12.75">
      <c r="A29" s="7">
        <v>26</v>
      </c>
      <c r="B29" s="90" t="s">
        <v>114</v>
      </c>
      <c r="C29" s="93">
        <v>26</v>
      </c>
      <c r="D29" s="94">
        <v>17</v>
      </c>
      <c r="E29" s="94"/>
      <c r="F29" s="94"/>
      <c r="G29" s="53"/>
      <c r="H29" s="26">
        <f>COUNTIF(C29:F29,"1")</f>
        <v>0</v>
      </c>
      <c r="I29" s="38">
        <f>COUNTIF(C29:F29,"2")</f>
        <v>0</v>
      </c>
      <c r="J29" s="38">
        <f>COUNTIF(C29:F29,"3")</f>
        <v>0</v>
      </c>
      <c r="K29" s="38">
        <f>COUNTIF(C29:F29,"4")</f>
        <v>0</v>
      </c>
      <c r="L29" s="38">
        <f>COUNTIF(C29:F29,"5")</f>
        <v>0</v>
      </c>
      <c r="M29" s="38">
        <f>COUNTIF(C29:F29,"6")</f>
        <v>0</v>
      </c>
      <c r="N29" s="38">
        <f>COUNTIF(C29:F29,"7")</f>
        <v>0</v>
      </c>
      <c r="O29" s="38">
        <f>COUNTIF(C29:F29,"8")</f>
        <v>0</v>
      </c>
      <c r="P29" s="38">
        <f>COUNTIF(C29:F29,"9")</f>
        <v>0</v>
      </c>
      <c r="Q29" s="38">
        <f>COUNTIF(C29:F29,"10")</f>
        <v>0</v>
      </c>
      <c r="R29" s="38">
        <f>COUNTIF(C29:F29,"11")</f>
        <v>0</v>
      </c>
      <c r="S29" s="38">
        <f>COUNTIF(C29:F29,"12")</f>
        <v>0</v>
      </c>
      <c r="T29" s="38">
        <f>COUNTIF(C29:F29,"13")</f>
        <v>0</v>
      </c>
      <c r="U29" s="38">
        <f>COUNTIF(C29:F29,"14")</f>
        <v>0</v>
      </c>
      <c r="V29" s="38">
        <f>COUNTIF(C29:F29,"15")</f>
        <v>0</v>
      </c>
      <c r="W29" s="38">
        <f>COUNTIF(C29:F29,"16")</f>
        <v>0</v>
      </c>
      <c r="X29" s="38">
        <f>COUNTIF(C29:F29,"17")</f>
        <v>1</v>
      </c>
      <c r="Y29" s="38">
        <f>COUNTIF(C29:F29,"18")</f>
        <v>0</v>
      </c>
      <c r="Z29" s="38">
        <f>COUNTIF(C29:F29,"19")</f>
        <v>0</v>
      </c>
      <c r="AA29" s="38">
        <f>COUNTIF(C29:F29,"20")</f>
        <v>0</v>
      </c>
      <c r="AB29" s="38">
        <f>COUNTIF(C29:F29,"21")</f>
        <v>0</v>
      </c>
      <c r="AC29" s="38">
        <f>COUNTIF(C29:F29,"22")</f>
        <v>0</v>
      </c>
      <c r="AD29" s="38">
        <f>COUNTIF(C29:F29,"23")</f>
        <v>0</v>
      </c>
      <c r="AE29" s="38">
        <f>COUNTIF(C29:F29,"24")</f>
        <v>0</v>
      </c>
      <c r="AF29" s="38">
        <f>COUNTIF(C29:F29,"25")</f>
        <v>0</v>
      </c>
      <c r="AG29" s="38">
        <f>COUNTIF(C29:F29,"26")</f>
        <v>1</v>
      </c>
      <c r="AH29" s="38">
        <f>COUNTIF(C29:F29,"27")</f>
        <v>0</v>
      </c>
      <c r="AI29" s="38">
        <f>COUNTIF(C29:F29,"28")</f>
        <v>0</v>
      </c>
      <c r="AJ29" s="38">
        <f>COUNTIF(C29:F29,"29")</f>
        <v>0</v>
      </c>
      <c r="AK29" s="38">
        <f>COUNTIF(C29:F29,"30")</f>
        <v>0</v>
      </c>
      <c r="AL29" s="38">
        <f>COUNTIF(C29:F29,"31")</f>
        <v>0</v>
      </c>
      <c r="AM29" s="38">
        <f>COUNTIF(C29:F29,"32")</f>
        <v>0</v>
      </c>
      <c r="AN29" s="38">
        <f>COUNTIF(C29:F29,"33")</f>
        <v>0</v>
      </c>
      <c r="AO29" s="38">
        <f>COUNTIF(C29:F29,"34")</f>
        <v>0</v>
      </c>
      <c r="AP29" s="38">
        <f>COUNTIF(C29:F29,"35")</f>
        <v>0</v>
      </c>
      <c r="AQ29" s="38">
        <f>COUNTIF(C29:F29,"36")</f>
        <v>0</v>
      </c>
      <c r="AR29" s="27"/>
      <c r="AS29" s="26">
        <f>PRODUCT(H29,H$3)</f>
        <v>0</v>
      </c>
      <c r="AT29" s="26">
        <f>PRODUCT(I29,I$3)</f>
        <v>0</v>
      </c>
      <c r="AU29" s="26">
        <f>PRODUCT(J29,J$3)</f>
        <v>0</v>
      </c>
      <c r="AV29" s="26">
        <f>PRODUCT(K29,K$3)</f>
        <v>0</v>
      </c>
      <c r="AW29" s="26">
        <f>PRODUCT(L29,L$3)</f>
        <v>0</v>
      </c>
      <c r="AX29" s="26">
        <f>PRODUCT(M29,M$3)</f>
        <v>0</v>
      </c>
      <c r="AY29" s="26">
        <f>PRODUCT(N29,N$3)</f>
        <v>0</v>
      </c>
      <c r="AZ29" s="26">
        <f>PRODUCT(O29,O$3)</f>
        <v>0</v>
      </c>
      <c r="BA29" s="26">
        <f>PRODUCT(P29,P$3)</f>
        <v>0</v>
      </c>
      <c r="BB29" s="26">
        <f>PRODUCT(Q29,Q$3)</f>
        <v>0</v>
      </c>
      <c r="BC29" s="26">
        <f>PRODUCT(R29,R$3)</f>
        <v>0</v>
      </c>
      <c r="BD29" s="26">
        <f>PRODUCT(S29,S$3)</f>
        <v>0</v>
      </c>
      <c r="BE29" s="26">
        <f>PRODUCT(T29,T$3)</f>
        <v>0</v>
      </c>
      <c r="BF29" s="26">
        <f>PRODUCT(U29,U$3)</f>
        <v>0</v>
      </c>
      <c r="BG29" s="26">
        <f>PRODUCT(V29,V$3)</f>
        <v>0</v>
      </c>
      <c r="BH29" s="26">
        <f>PRODUCT(W29,W$3)</f>
        <v>0</v>
      </c>
      <c r="BI29" s="26">
        <f>PRODUCT(X29,X$3)</f>
        <v>43</v>
      </c>
      <c r="BJ29" s="26">
        <f>PRODUCT(Y29,Y$3)</f>
        <v>0</v>
      </c>
      <c r="BK29" s="26">
        <f>PRODUCT(Z29,Z$3)</f>
        <v>0</v>
      </c>
      <c r="BL29" s="26">
        <f>PRODUCT(AA29,AA$3)</f>
        <v>0</v>
      </c>
      <c r="BM29" s="26">
        <f>PRODUCT(AB29,AB$3)</f>
        <v>0</v>
      </c>
      <c r="BN29" s="26">
        <f>PRODUCT(AC29,AC$3)</f>
        <v>0</v>
      </c>
      <c r="BO29" s="26">
        <f>PRODUCT(AD29,AD$3)</f>
        <v>0</v>
      </c>
      <c r="BP29" s="26">
        <f>PRODUCT(AE29,AE$3)</f>
        <v>0</v>
      </c>
      <c r="BQ29" s="26">
        <f>PRODUCT(AF29,AF$3)</f>
        <v>0</v>
      </c>
      <c r="BR29" s="26">
        <f>PRODUCT(AG29,AG$3)</f>
        <v>25</v>
      </c>
      <c r="BS29" s="26">
        <f>PRODUCT(AH29,AH$3)</f>
        <v>0</v>
      </c>
      <c r="BT29" s="26">
        <f>PRODUCT(AI29,AI$3)</f>
        <v>0</v>
      </c>
      <c r="BU29" s="26">
        <f>PRODUCT(AJ29,AJ$3)</f>
        <v>0</v>
      </c>
      <c r="BV29" s="26">
        <f>PRODUCT(AK29,AK$3)</f>
        <v>0</v>
      </c>
      <c r="BW29" s="26">
        <f>PRODUCT(AL29,AL$3)</f>
        <v>0</v>
      </c>
      <c r="BX29" s="26">
        <f>PRODUCT(AM29,AM$3)</f>
        <v>0</v>
      </c>
      <c r="BY29" s="26">
        <f>PRODUCT(AN29,AN$3)</f>
        <v>0</v>
      </c>
      <c r="BZ29" s="26">
        <f>PRODUCT(AO29,AO$3)</f>
        <v>0</v>
      </c>
      <c r="CA29" s="26">
        <f>PRODUCT(AP29,AP$3)</f>
        <v>0</v>
      </c>
      <c r="CB29" s="26">
        <f>PRODUCT(AQ29,AQ$3)</f>
        <v>0</v>
      </c>
      <c r="CC29" s="39"/>
      <c r="CD29" s="48">
        <f>SUM(AS29:CB29)</f>
        <v>68</v>
      </c>
      <c r="CE29" s="40">
        <f>COUNT(C29:F29)</f>
        <v>2</v>
      </c>
      <c r="CF29" s="39"/>
      <c r="CI29" s="54"/>
    </row>
    <row r="30" spans="1:87" ht="12.75">
      <c r="A30" s="45">
        <v>27</v>
      </c>
      <c r="B30" s="90" t="s">
        <v>115</v>
      </c>
      <c r="C30" s="97">
        <v>27</v>
      </c>
      <c r="D30" s="93">
        <v>21</v>
      </c>
      <c r="E30" s="93"/>
      <c r="F30" s="93"/>
      <c r="G30" s="53"/>
      <c r="H30" s="26">
        <f>COUNTIF(C30:F30,"1")</f>
        <v>0</v>
      </c>
      <c r="I30" s="38">
        <f>COUNTIF(C30:F30,"2")</f>
        <v>0</v>
      </c>
      <c r="J30" s="38">
        <f>COUNTIF(C30:F30,"3")</f>
        <v>0</v>
      </c>
      <c r="K30" s="38">
        <f>COUNTIF(C30:F30,"4")</f>
        <v>0</v>
      </c>
      <c r="L30" s="38">
        <f>COUNTIF(C30:F30,"5")</f>
        <v>0</v>
      </c>
      <c r="M30" s="38">
        <f>COUNTIF(C30:F30,"6")</f>
        <v>0</v>
      </c>
      <c r="N30" s="38">
        <f>COUNTIF(C30:F30,"7")</f>
        <v>0</v>
      </c>
      <c r="O30" s="38">
        <f>COUNTIF(C30:F30,"8")</f>
        <v>0</v>
      </c>
      <c r="P30" s="38">
        <f>COUNTIF(C30:F30,"9")</f>
        <v>0</v>
      </c>
      <c r="Q30" s="38">
        <f>COUNTIF(C30:F30,"10")</f>
        <v>0</v>
      </c>
      <c r="R30" s="38">
        <f>COUNTIF(C30:F30,"11")</f>
        <v>0</v>
      </c>
      <c r="S30" s="38">
        <f>COUNTIF(C30:F30,"12")</f>
        <v>0</v>
      </c>
      <c r="T30" s="38">
        <f>COUNTIF(C30:F30,"13")</f>
        <v>0</v>
      </c>
      <c r="U30" s="38">
        <f>COUNTIF(C30:F30,"14")</f>
        <v>0</v>
      </c>
      <c r="V30" s="38">
        <f>COUNTIF(C30:F30,"15")</f>
        <v>0</v>
      </c>
      <c r="W30" s="38">
        <f>COUNTIF(C30:F30,"16")</f>
        <v>0</v>
      </c>
      <c r="X30" s="38">
        <f>COUNTIF(C30:F30,"17")</f>
        <v>0</v>
      </c>
      <c r="Y30" s="38">
        <f>COUNTIF(C30:F30,"18")</f>
        <v>0</v>
      </c>
      <c r="Z30" s="38">
        <f>COUNTIF(C30:F30,"19")</f>
        <v>0</v>
      </c>
      <c r="AA30" s="38">
        <f>COUNTIF(C30:F30,"20")</f>
        <v>0</v>
      </c>
      <c r="AB30" s="38">
        <f>COUNTIF(C30:F30,"21")</f>
        <v>1</v>
      </c>
      <c r="AC30" s="38">
        <f>COUNTIF(C30:F30,"22")</f>
        <v>0</v>
      </c>
      <c r="AD30" s="38">
        <f>COUNTIF(C30:F30,"23")</f>
        <v>0</v>
      </c>
      <c r="AE30" s="38">
        <f>COUNTIF(C30:F30,"24")</f>
        <v>0</v>
      </c>
      <c r="AF30" s="38">
        <f>COUNTIF(C30:F30,"25")</f>
        <v>0</v>
      </c>
      <c r="AG30" s="38">
        <f>COUNTIF(C30:F30,"26")</f>
        <v>0</v>
      </c>
      <c r="AH30" s="38">
        <f>COUNTIF(C30:F30,"27")</f>
        <v>1</v>
      </c>
      <c r="AI30" s="38">
        <f>COUNTIF(C30:F30,"28")</f>
        <v>0</v>
      </c>
      <c r="AJ30" s="38">
        <f>COUNTIF(C30:F30,"29")</f>
        <v>0</v>
      </c>
      <c r="AK30" s="38">
        <f>COUNTIF(C30:F30,"30")</f>
        <v>0</v>
      </c>
      <c r="AL30" s="38">
        <f>COUNTIF(C30:F30,"31")</f>
        <v>0</v>
      </c>
      <c r="AM30" s="38">
        <f>COUNTIF(C30:F30,"32")</f>
        <v>0</v>
      </c>
      <c r="AN30" s="38">
        <f>COUNTIF(C30:F30,"33")</f>
        <v>0</v>
      </c>
      <c r="AO30" s="38">
        <f>COUNTIF(C30:F30,"34")</f>
        <v>0</v>
      </c>
      <c r="AP30" s="38">
        <f>COUNTIF(C30:F30,"35")</f>
        <v>0</v>
      </c>
      <c r="AQ30" s="38">
        <f>COUNTIF(C30:F30,"36")</f>
        <v>0</v>
      </c>
      <c r="AR30" s="27"/>
      <c r="AS30" s="26">
        <f>PRODUCT(H30,H$3)</f>
        <v>0</v>
      </c>
      <c r="AT30" s="26">
        <f>PRODUCT(I30,I$3)</f>
        <v>0</v>
      </c>
      <c r="AU30" s="26">
        <f>PRODUCT(J30,J$3)</f>
        <v>0</v>
      </c>
      <c r="AV30" s="26">
        <f>PRODUCT(K30,K$3)</f>
        <v>0</v>
      </c>
      <c r="AW30" s="26">
        <f>PRODUCT(L30,L$3)</f>
        <v>0</v>
      </c>
      <c r="AX30" s="26">
        <f>PRODUCT(M30,M$3)</f>
        <v>0</v>
      </c>
      <c r="AY30" s="26">
        <f>PRODUCT(N30,N$3)</f>
        <v>0</v>
      </c>
      <c r="AZ30" s="26">
        <f>PRODUCT(O30,O$3)</f>
        <v>0</v>
      </c>
      <c r="BA30" s="26">
        <f>PRODUCT(P30,P$3)</f>
        <v>0</v>
      </c>
      <c r="BB30" s="26">
        <f>PRODUCT(Q30,Q$3)</f>
        <v>0</v>
      </c>
      <c r="BC30" s="26">
        <f>PRODUCT(R30,R$3)</f>
        <v>0</v>
      </c>
      <c r="BD30" s="26">
        <f>PRODUCT(S30,S$3)</f>
        <v>0</v>
      </c>
      <c r="BE30" s="26">
        <f>PRODUCT(T30,T$3)</f>
        <v>0</v>
      </c>
      <c r="BF30" s="26">
        <f>PRODUCT(U30,U$3)</f>
        <v>0</v>
      </c>
      <c r="BG30" s="26">
        <f>PRODUCT(V30,V$3)</f>
        <v>0</v>
      </c>
      <c r="BH30" s="26">
        <f>PRODUCT(W30,W$3)</f>
        <v>0</v>
      </c>
      <c r="BI30" s="26">
        <f>PRODUCT(X30,X$3)</f>
        <v>0</v>
      </c>
      <c r="BJ30" s="26">
        <f>PRODUCT(Y30,Y$3)</f>
        <v>0</v>
      </c>
      <c r="BK30" s="26">
        <f>PRODUCT(Z30,Z$3)</f>
        <v>0</v>
      </c>
      <c r="BL30" s="26">
        <f>PRODUCT(AA30,AA$3)</f>
        <v>0</v>
      </c>
      <c r="BM30" s="26">
        <f>PRODUCT(AB30,AB$3)</f>
        <v>35</v>
      </c>
      <c r="BN30" s="26">
        <f>PRODUCT(AC30,AC$3)</f>
        <v>0</v>
      </c>
      <c r="BO30" s="26">
        <f>PRODUCT(AD30,AD$3)</f>
        <v>0</v>
      </c>
      <c r="BP30" s="26">
        <f>PRODUCT(AE30,AE$3)</f>
        <v>0</v>
      </c>
      <c r="BQ30" s="26">
        <f>PRODUCT(AF30,AF$3)</f>
        <v>0</v>
      </c>
      <c r="BR30" s="26">
        <f>PRODUCT(AG30,AG$3)</f>
        <v>0</v>
      </c>
      <c r="BS30" s="26">
        <f>PRODUCT(AH30,AH$3)</f>
        <v>23</v>
      </c>
      <c r="BT30" s="26">
        <f>PRODUCT(AI30,AI$3)</f>
        <v>0</v>
      </c>
      <c r="BU30" s="26">
        <f>PRODUCT(AJ30,AJ$3)</f>
        <v>0</v>
      </c>
      <c r="BV30" s="26">
        <f>PRODUCT(AK30,AK$3)</f>
        <v>0</v>
      </c>
      <c r="BW30" s="26">
        <f>PRODUCT(AL30,AL$3)</f>
        <v>0</v>
      </c>
      <c r="BX30" s="26">
        <f>PRODUCT(AM30,AM$3)</f>
        <v>0</v>
      </c>
      <c r="BY30" s="26">
        <f>PRODUCT(AN30,AN$3)</f>
        <v>0</v>
      </c>
      <c r="BZ30" s="26">
        <f>PRODUCT(AO30,AO$3)</f>
        <v>0</v>
      </c>
      <c r="CA30" s="26">
        <f>PRODUCT(AP30,AP$3)</f>
        <v>0</v>
      </c>
      <c r="CB30" s="26">
        <f>PRODUCT(AQ30,AQ$3)</f>
        <v>0</v>
      </c>
      <c r="CC30" s="39"/>
      <c r="CD30" s="48">
        <f>SUM(AS30:CB30)</f>
        <v>58</v>
      </c>
      <c r="CE30" s="40">
        <f>COUNT(C30:F30)</f>
        <v>2</v>
      </c>
      <c r="CF30" s="39"/>
      <c r="CI30" s="53"/>
    </row>
    <row r="31" spans="1:87" ht="12.75">
      <c r="A31" s="7">
        <v>28</v>
      </c>
      <c r="B31" s="90" t="s">
        <v>135</v>
      </c>
      <c r="C31" s="93">
        <v>28</v>
      </c>
      <c r="D31" s="94">
        <v>28</v>
      </c>
      <c r="E31" s="94">
        <v>22</v>
      </c>
      <c r="F31" s="95">
        <v>16</v>
      </c>
      <c r="G31" s="55"/>
      <c r="H31" s="26">
        <f>COUNTIF(C31:F31,"1")</f>
        <v>0</v>
      </c>
      <c r="I31" s="38">
        <f>COUNTIF(C31:F31,"2")</f>
        <v>0</v>
      </c>
      <c r="J31" s="38">
        <f>COUNTIF(C31:F31,"3")</f>
        <v>0</v>
      </c>
      <c r="K31" s="38">
        <f>COUNTIF(C31:F31,"4")</f>
        <v>0</v>
      </c>
      <c r="L31" s="38">
        <f>COUNTIF(C31:F31,"5")</f>
        <v>0</v>
      </c>
      <c r="M31" s="38">
        <f>COUNTIF(C31:F31,"6")</f>
        <v>0</v>
      </c>
      <c r="N31" s="38">
        <f>COUNTIF(C31:F31,"7")</f>
        <v>0</v>
      </c>
      <c r="O31" s="38">
        <f>COUNTIF(C31:F31,"8")</f>
        <v>0</v>
      </c>
      <c r="P31" s="38">
        <f>COUNTIF(C31:F31,"9")</f>
        <v>0</v>
      </c>
      <c r="Q31" s="38">
        <f>COUNTIF(C31:F31,"10")</f>
        <v>0</v>
      </c>
      <c r="R31" s="38">
        <f>COUNTIF(C31:F31,"11")</f>
        <v>0</v>
      </c>
      <c r="S31" s="38">
        <f>COUNTIF(C31:F31,"12")</f>
        <v>0</v>
      </c>
      <c r="T31" s="38">
        <f>COUNTIF(C31:F31,"13")</f>
        <v>0</v>
      </c>
      <c r="U31" s="38">
        <f>COUNTIF(C31:F31,"14")</f>
        <v>0</v>
      </c>
      <c r="V31" s="38">
        <f>COUNTIF(C31:F31,"15")</f>
        <v>0</v>
      </c>
      <c r="W31" s="38">
        <f>COUNTIF(C31:F31,"16")</f>
        <v>1</v>
      </c>
      <c r="X31" s="38">
        <f>COUNTIF(C31:F31,"17")</f>
        <v>0</v>
      </c>
      <c r="Y31" s="38">
        <f>COUNTIF(C31:F31,"18")</f>
        <v>0</v>
      </c>
      <c r="Z31" s="38">
        <f>COUNTIF(C31:F31,"19")</f>
        <v>0</v>
      </c>
      <c r="AA31" s="38">
        <f>COUNTIF(C31:F31,"20")</f>
        <v>0</v>
      </c>
      <c r="AB31" s="38">
        <f>COUNTIF(C31:F31,"21")</f>
        <v>0</v>
      </c>
      <c r="AC31" s="38">
        <f>COUNTIF(C31:F31,"22")</f>
        <v>1</v>
      </c>
      <c r="AD31" s="38">
        <f>COUNTIF(C31:F31,"23")</f>
        <v>0</v>
      </c>
      <c r="AE31" s="38">
        <f>COUNTIF(C31:F31,"24")</f>
        <v>0</v>
      </c>
      <c r="AF31" s="38">
        <f>COUNTIF(C31:F31,"25")</f>
        <v>0</v>
      </c>
      <c r="AG31" s="38">
        <f>COUNTIF(C31:F31,"26")</f>
        <v>0</v>
      </c>
      <c r="AH31" s="38">
        <f>COUNTIF(C31:F31,"27")</f>
        <v>0</v>
      </c>
      <c r="AI31" s="38">
        <f>COUNTIF(C31:F31,"28")</f>
        <v>2</v>
      </c>
      <c r="AJ31" s="38">
        <f>COUNTIF(C31:F31,"29")</f>
        <v>0</v>
      </c>
      <c r="AK31" s="38">
        <f>COUNTIF(C31:F31,"30")</f>
        <v>0</v>
      </c>
      <c r="AL31" s="38">
        <f>COUNTIF(C31:F31,"31")</f>
        <v>0</v>
      </c>
      <c r="AM31" s="38">
        <f>COUNTIF(C31:F31,"32")</f>
        <v>0</v>
      </c>
      <c r="AN31" s="38">
        <f>COUNTIF(C31:F31,"33")</f>
        <v>0</v>
      </c>
      <c r="AO31" s="38">
        <f>COUNTIF(C31:F31,"34")</f>
        <v>0</v>
      </c>
      <c r="AP31" s="38">
        <f>COUNTIF(C31:F31,"35")</f>
        <v>0</v>
      </c>
      <c r="AQ31" s="38">
        <f>COUNTIF(C31:F31,"36")</f>
        <v>0</v>
      </c>
      <c r="AR31" s="27"/>
      <c r="AS31" s="26">
        <f>PRODUCT(H31,H$3)</f>
        <v>0</v>
      </c>
      <c r="AT31" s="26">
        <f>PRODUCT(I31,I$3)</f>
        <v>0</v>
      </c>
      <c r="AU31" s="26">
        <f>PRODUCT(J31,J$3)</f>
        <v>0</v>
      </c>
      <c r="AV31" s="26">
        <f>PRODUCT(K31,K$3)</f>
        <v>0</v>
      </c>
      <c r="AW31" s="26">
        <f>PRODUCT(L31,L$3)</f>
        <v>0</v>
      </c>
      <c r="AX31" s="26">
        <f>PRODUCT(M31,M$3)</f>
        <v>0</v>
      </c>
      <c r="AY31" s="26">
        <f>PRODUCT(N31,N$3)</f>
        <v>0</v>
      </c>
      <c r="AZ31" s="26">
        <f>PRODUCT(O31,O$3)</f>
        <v>0</v>
      </c>
      <c r="BA31" s="26">
        <f>PRODUCT(P31,P$3)</f>
        <v>0</v>
      </c>
      <c r="BB31" s="26">
        <f>PRODUCT(Q31,Q$3)</f>
        <v>0</v>
      </c>
      <c r="BC31" s="26">
        <f>PRODUCT(R31,R$3)</f>
        <v>0</v>
      </c>
      <c r="BD31" s="26">
        <f>PRODUCT(S31,S$3)</f>
        <v>0</v>
      </c>
      <c r="BE31" s="26">
        <f>PRODUCT(T31,T$3)</f>
        <v>0</v>
      </c>
      <c r="BF31" s="26">
        <f>PRODUCT(U31,U$3)</f>
        <v>0</v>
      </c>
      <c r="BG31" s="26">
        <f>PRODUCT(V31,V$3)</f>
        <v>0</v>
      </c>
      <c r="BH31" s="26">
        <f>PRODUCT(W31,W$3)</f>
        <v>47</v>
      </c>
      <c r="BI31" s="26">
        <f>PRODUCT(X31,X$3)</f>
        <v>0</v>
      </c>
      <c r="BJ31" s="26">
        <f>PRODUCT(Y31,Y$3)</f>
        <v>0</v>
      </c>
      <c r="BK31" s="26">
        <f>PRODUCT(Z31,Z$3)</f>
        <v>0</v>
      </c>
      <c r="BL31" s="26">
        <f>PRODUCT(AA31,AA$3)</f>
        <v>0</v>
      </c>
      <c r="BM31" s="26">
        <f>PRODUCT(AB31,AB$3)</f>
        <v>0</v>
      </c>
      <c r="BN31" s="26">
        <f>PRODUCT(AC31,AC$3)</f>
        <v>33</v>
      </c>
      <c r="BO31" s="26">
        <f>PRODUCT(AD31,AD$3)</f>
        <v>0</v>
      </c>
      <c r="BP31" s="26">
        <f>PRODUCT(AE31,AE$3)</f>
        <v>0</v>
      </c>
      <c r="BQ31" s="26">
        <f>PRODUCT(AF31,AF$3)</f>
        <v>0</v>
      </c>
      <c r="BR31" s="26">
        <f>PRODUCT(AG31,AG$3)</f>
        <v>0</v>
      </c>
      <c r="BS31" s="26">
        <f>PRODUCT(AH31,AH$3)</f>
        <v>0</v>
      </c>
      <c r="BT31" s="26">
        <f>PRODUCT(AI31,AI$3)</f>
        <v>42</v>
      </c>
      <c r="BU31" s="26">
        <f>PRODUCT(AJ31,AJ$3)</f>
        <v>0</v>
      </c>
      <c r="BV31" s="26">
        <f>PRODUCT(AK31,AK$3)</f>
        <v>0</v>
      </c>
      <c r="BW31" s="26">
        <f>PRODUCT(AL31,AL$3)</f>
        <v>0</v>
      </c>
      <c r="BX31" s="26">
        <f>PRODUCT(AM31,AM$3)</f>
        <v>0</v>
      </c>
      <c r="BY31" s="26">
        <f>PRODUCT(AN31,AN$3)</f>
        <v>0</v>
      </c>
      <c r="BZ31" s="26">
        <f>PRODUCT(AO31,AO$3)</f>
        <v>0</v>
      </c>
      <c r="CA31" s="26">
        <f>PRODUCT(AP31,AP$3)</f>
        <v>0</v>
      </c>
      <c r="CB31" s="26">
        <f>PRODUCT(AQ31,AQ$3)</f>
        <v>0</v>
      </c>
      <c r="CC31" s="39"/>
      <c r="CD31" s="48">
        <f>SUM(AS31:CB31)</f>
        <v>122</v>
      </c>
      <c r="CE31" s="40">
        <f>COUNT(C31:F31)</f>
        <v>4</v>
      </c>
      <c r="CF31" s="39"/>
      <c r="CI31" s="55"/>
    </row>
    <row r="32" spans="1:87" ht="12.75">
      <c r="A32" s="46">
        <v>29</v>
      </c>
      <c r="B32" s="90" t="s">
        <v>116</v>
      </c>
      <c r="C32" s="98">
        <v>29</v>
      </c>
      <c r="D32" s="93"/>
      <c r="E32" s="93"/>
      <c r="F32" s="93"/>
      <c r="G32" s="53"/>
      <c r="H32" s="26">
        <f>COUNTIF(C32:F32,"1")</f>
        <v>0</v>
      </c>
      <c r="I32" s="38">
        <f>COUNTIF(C32:F32,"2")</f>
        <v>0</v>
      </c>
      <c r="J32" s="38">
        <f>COUNTIF(C32:F32,"3")</f>
        <v>0</v>
      </c>
      <c r="K32" s="38">
        <f>COUNTIF(C32:F32,"4")</f>
        <v>0</v>
      </c>
      <c r="L32" s="38">
        <f>COUNTIF(C32:F32,"5")</f>
        <v>0</v>
      </c>
      <c r="M32" s="38">
        <f>COUNTIF(C32:F32,"6")</f>
        <v>0</v>
      </c>
      <c r="N32" s="38">
        <f>COUNTIF(C32:F32,"7")</f>
        <v>0</v>
      </c>
      <c r="O32" s="38">
        <f>COUNTIF(C32:F32,"8")</f>
        <v>0</v>
      </c>
      <c r="P32" s="38">
        <f>COUNTIF(C32:F32,"9")</f>
        <v>0</v>
      </c>
      <c r="Q32" s="38">
        <f>COUNTIF(C32:F32,"10")</f>
        <v>0</v>
      </c>
      <c r="R32" s="38">
        <f>COUNTIF(C32:F32,"11")</f>
        <v>0</v>
      </c>
      <c r="S32" s="38">
        <f>COUNTIF(C32:F32,"12")</f>
        <v>0</v>
      </c>
      <c r="T32" s="38">
        <f>COUNTIF(C32:F32,"13")</f>
        <v>0</v>
      </c>
      <c r="U32" s="38">
        <f>COUNTIF(C32:F32,"14")</f>
        <v>0</v>
      </c>
      <c r="V32" s="38">
        <f>COUNTIF(C32:F32,"15")</f>
        <v>0</v>
      </c>
      <c r="W32" s="38">
        <f>COUNTIF(C32:F32,"16")</f>
        <v>0</v>
      </c>
      <c r="X32" s="38">
        <f>COUNTIF(C32:F32,"17")</f>
        <v>0</v>
      </c>
      <c r="Y32" s="38">
        <f>COUNTIF(C32:F32,"18")</f>
        <v>0</v>
      </c>
      <c r="Z32" s="38">
        <f>COUNTIF(C32:F32,"19")</f>
        <v>0</v>
      </c>
      <c r="AA32" s="38">
        <f>COUNTIF(C32:F32,"20")</f>
        <v>0</v>
      </c>
      <c r="AB32" s="38">
        <f>COUNTIF(C32:F32,"21")</f>
        <v>0</v>
      </c>
      <c r="AC32" s="38">
        <f>COUNTIF(C32:F32,"22")</f>
        <v>0</v>
      </c>
      <c r="AD32" s="38">
        <f>COUNTIF(C32:F32,"23")</f>
        <v>0</v>
      </c>
      <c r="AE32" s="38">
        <f>COUNTIF(C32:F32,"24")</f>
        <v>0</v>
      </c>
      <c r="AF32" s="38">
        <f>COUNTIF(C32:F32,"25")</f>
        <v>0</v>
      </c>
      <c r="AG32" s="38">
        <f>COUNTIF(C32:F32,"26")</f>
        <v>0</v>
      </c>
      <c r="AH32" s="38">
        <f>COUNTIF(C32:F32,"27")</f>
        <v>0</v>
      </c>
      <c r="AI32" s="38">
        <f>COUNTIF(C32:F32,"28")</f>
        <v>0</v>
      </c>
      <c r="AJ32" s="38">
        <f>COUNTIF(C32:F32,"29")</f>
        <v>1</v>
      </c>
      <c r="AK32" s="38">
        <f>COUNTIF(C32:F32,"30")</f>
        <v>0</v>
      </c>
      <c r="AL32" s="38">
        <f>COUNTIF(C32:F32,"31")</f>
        <v>0</v>
      </c>
      <c r="AM32" s="38">
        <f>COUNTIF(C32:F32,"32")</f>
        <v>0</v>
      </c>
      <c r="AN32" s="38">
        <f>COUNTIF(C32:F32,"33")</f>
        <v>0</v>
      </c>
      <c r="AO32" s="38">
        <f>COUNTIF(C32:F32,"34")</f>
        <v>0</v>
      </c>
      <c r="AP32" s="38">
        <f>COUNTIF(C32:F32,"35")</f>
        <v>0</v>
      </c>
      <c r="AQ32" s="38">
        <f>COUNTIF(C32:F32,"36")</f>
        <v>0</v>
      </c>
      <c r="AR32" s="27"/>
      <c r="AS32" s="26">
        <f>PRODUCT(H32,H$3)</f>
        <v>0</v>
      </c>
      <c r="AT32" s="26">
        <f>PRODUCT(I32,I$3)</f>
        <v>0</v>
      </c>
      <c r="AU32" s="26">
        <f>PRODUCT(J32,J$3)</f>
        <v>0</v>
      </c>
      <c r="AV32" s="26">
        <f>PRODUCT(K32,K$3)</f>
        <v>0</v>
      </c>
      <c r="AW32" s="26">
        <f>PRODUCT(L32,L$3)</f>
        <v>0</v>
      </c>
      <c r="AX32" s="26">
        <f>PRODUCT(M32,M$3)</f>
        <v>0</v>
      </c>
      <c r="AY32" s="26">
        <f>PRODUCT(N32,N$3)</f>
        <v>0</v>
      </c>
      <c r="AZ32" s="26">
        <f>PRODUCT(O32,O$3)</f>
        <v>0</v>
      </c>
      <c r="BA32" s="26">
        <f>PRODUCT(P32,P$3)</f>
        <v>0</v>
      </c>
      <c r="BB32" s="26">
        <f>PRODUCT(Q32,Q$3)</f>
        <v>0</v>
      </c>
      <c r="BC32" s="26">
        <f>PRODUCT(R32,R$3)</f>
        <v>0</v>
      </c>
      <c r="BD32" s="26">
        <f>PRODUCT(S32,S$3)</f>
        <v>0</v>
      </c>
      <c r="BE32" s="26">
        <f>PRODUCT(T32,T$3)</f>
        <v>0</v>
      </c>
      <c r="BF32" s="26">
        <f>PRODUCT(U32,U$3)</f>
        <v>0</v>
      </c>
      <c r="BG32" s="26">
        <f>PRODUCT(V32,V$3)</f>
        <v>0</v>
      </c>
      <c r="BH32" s="26">
        <f>PRODUCT(W32,W$3)</f>
        <v>0</v>
      </c>
      <c r="BI32" s="26">
        <f>PRODUCT(X32,X$3)</f>
        <v>0</v>
      </c>
      <c r="BJ32" s="26">
        <f>PRODUCT(Y32,Y$3)</f>
        <v>0</v>
      </c>
      <c r="BK32" s="26">
        <f>PRODUCT(Z32,Z$3)</f>
        <v>0</v>
      </c>
      <c r="BL32" s="26">
        <f>PRODUCT(AA32,AA$3)</f>
        <v>0</v>
      </c>
      <c r="BM32" s="26">
        <f>PRODUCT(AB32,AB$3)</f>
        <v>0</v>
      </c>
      <c r="BN32" s="26">
        <f>PRODUCT(AC32,AC$3)</f>
        <v>0</v>
      </c>
      <c r="BO32" s="26">
        <f>PRODUCT(AD32,AD$3)</f>
        <v>0</v>
      </c>
      <c r="BP32" s="26">
        <f>PRODUCT(AE32,AE$3)</f>
        <v>0</v>
      </c>
      <c r="BQ32" s="26">
        <f>PRODUCT(AF32,AF$3)</f>
        <v>0</v>
      </c>
      <c r="BR32" s="26">
        <f>PRODUCT(AG32,AG$3)</f>
        <v>0</v>
      </c>
      <c r="BS32" s="26">
        <f>PRODUCT(AH32,AH$3)</f>
        <v>0</v>
      </c>
      <c r="BT32" s="26">
        <f>PRODUCT(AI32,AI$3)</f>
        <v>0</v>
      </c>
      <c r="BU32" s="26">
        <f>PRODUCT(AJ32,AJ$3)</f>
        <v>19</v>
      </c>
      <c r="BV32" s="26">
        <f>PRODUCT(AK32,AK$3)</f>
        <v>0</v>
      </c>
      <c r="BW32" s="26">
        <f>PRODUCT(AL32,AL$3)</f>
        <v>0</v>
      </c>
      <c r="BX32" s="26">
        <f>PRODUCT(AM32,AM$3)</f>
        <v>0</v>
      </c>
      <c r="BY32" s="26">
        <f>PRODUCT(AN32,AN$3)</f>
        <v>0</v>
      </c>
      <c r="BZ32" s="26">
        <f>PRODUCT(AO32,AO$3)</f>
        <v>0</v>
      </c>
      <c r="CA32" s="26">
        <f>PRODUCT(AP32,AP$3)</f>
        <v>0</v>
      </c>
      <c r="CB32" s="26">
        <f>PRODUCT(AQ32,AQ$3)</f>
        <v>0</v>
      </c>
      <c r="CC32" s="39"/>
      <c r="CD32" s="48">
        <f>SUM(AS32:CB32)</f>
        <v>19</v>
      </c>
      <c r="CE32" s="40">
        <f>COUNT(C32:F32)</f>
        <v>1</v>
      </c>
      <c r="CF32" s="39"/>
      <c r="CI32" s="53"/>
    </row>
    <row r="33" spans="1:87" ht="12.75">
      <c r="A33" s="46">
        <v>30</v>
      </c>
      <c r="B33" s="90" t="s">
        <v>81</v>
      </c>
      <c r="C33" s="98">
        <v>30</v>
      </c>
      <c r="D33" s="93"/>
      <c r="E33" s="93">
        <v>29</v>
      </c>
      <c r="F33" s="93">
        <v>18</v>
      </c>
      <c r="G33" s="53"/>
      <c r="H33" s="26">
        <f>COUNTIF(C33:F33,"1")</f>
        <v>0</v>
      </c>
      <c r="I33" s="38">
        <f>COUNTIF(C33:F33,"2")</f>
        <v>0</v>
      </c>
      <c r="J33" s="38">
        <f>COUNTIF(C33:F33,"3")</f>
        <v>0</v>
      </c>
      <c r="K33" s="38">
        <f>COUNTIF(C33:F33,"4")</f>
        <v>0</v>
      </c>
      <c r="L33" s="38">
        <f>COUNTIF(C33:F33,"5")</f>
        <v>0</v>
      </c>
      <c r="M33" s="38">
        <f>COUNTIF(C33:F33,"6")</f>
        <v>0</v>
      </c>
      <c r="N33" s="38">
        <f>COUNTIF(C33:F33,"7")</f>
        <v>0</v>
      </c>
      <c r="O33" s="38">
        <f>COUNTIF(C33:F33,"8")</f>
        <v>0</v>
      </c>
      <c r="P33" s="38">
        <f>COUNTIF(C33:F33,"9")</f>
        <v>0</v>
      </c>
      <c r="Q33" s="38">
        <f>COUNTIF(C33:F33,"10")</f>
        <v>0</v>
      </c>
      <c r="R33" s="38">
        <f>COUNTIF(C33:F33,"11")</f>
        <v>0</v>
      </c>
      <c r="S33" s="38">
        <f>COUNTIF(C33:F33,"12")</f>
        <v>0</v>
      </c>
      <c r="T33" s="38">
        <f>COUNTIF(C33:F33,"13")</f>
        <v>0</v>
      </c>
      <c r="U33" s="38">
        <f>COUNTIF(C33:F33,"14")</f>
        <v>0</v>
      </c>
      <c r="V33" s="38">
        <f>COUNTIF(C33:F33,"15")</f>
        <v>0</v>
      </c>
      <c r="W33" s="38">
        <f>COUNTIF(C33:F33,"16")</f>
        <v>0</v>
      </c>
      <c r="X33" s="38">
        <f>COUNTIF(C33:F33,"17")</f>
        <v>0</v>
      </c>
      <c r="Y33" s="38">
        <f>COUNTIF(C33:F33,"18")</f>
        <v>1</v>
      </c>
      <c r="Z33" s="38">
        <f>COUNTIF(C33:F33,"19")</f>
        <v>0</v>
      </c>
      <c r="AA33" s="38">
        <f>COUNTIF(C33:F33,"20")</f>
        <v>0</v>
      </c>
      <c r="AB33" s="38">
        <f>COUNTIF(C33:F33,"21")</f>
        <v>0</v>
      </c>
      <c r="AC33" s="38">
        <f>COUNTIF(C33:F33,"22")</f>
        <v>0</v>
      </c>
      <c r="AD33" s="38">
        <f>COUNTIF(C33:F33,"23")</f>
        <v>0</v>
      </c>
      <c r="AE33" s="38">
        <f>COUNTIF(C33:F33,"24")</f>
        <v>0</v>
      </c>
      <c r="AF33" s="38">
        <f>COUNTIF(C33:F33,"25")</f>
        <v>0</v>
      </c>
      <c r="AG33" s="38">
        <f>COUNTIF(C33:F33,"26")</f>
        <v>0</v>
      </c>
      <c r="AH33" s="38">
        <f>COUNTIF(C33:F33,"27")</f>
        <v>0</v>
      </c>
      <c r="AI33" s="38">
        <f>COUNTIF(C33:F33,"28")</f>
        <v>0</v>
      </c>
      <c r="AJ33" s="38">
        <f>COUNTIF(C33:F33,"29")</f>
        <v>1</v>
      </c>
      <c r="AK33" s="38">
        <f>COUNTIF(C33:F33,"30")</f>
        <v>1</v>
      </c>
      <c r="AL33" s="38">
        <f>COUNTIF(C33:F33,"31")</f>
        <v>0</v>
      </c>
      <c r="AM33" s="38">
        <f>COUNTIF(C33:F33,"32")</f>
        <v>0</v>
      </c>
      <c r="AN33" s="38">
        <f>COUNTIF(C33:F33,"33")</f>
        <v>0</v>
      </c>
      <c r="AO33" s="38">
        <f>COUNTIF(C33:F33,"34")</f>
        <v>0</v>
      </c>
      <c r="AP33" s="38">
        <f>COUNTIF(C33:F33,"35")</f>
        <v>0</v>
      </c>
      <c r="AQ33" s="38">
        <f>COUNTIF(C33:F33,"36")</f>
        <v>0</v>
      </c>
      <c r="AR33" s="27"/>
      <c r="AS33" s="26">
        <f>PRODUCT(H33,H$3)</f>
        <v>0</v>
      </c>
      <c r="AT33" s="26">
        <f>PRODUCT(I33,I$3)</f>
        <v>0</v>
      </c>
      <c r="AU33" s="26">
        <f>PRODUCT(J33,J$3)</f>
        <v>0</v>
      </c>
      <c r="AV33" s="26">
        <f>PRODUCT(K33,K$3)</f>
        <v>0</v>
      </c>
      <c r="AW33" s="26">
        <f>PRODUCT(L33,L$3)</f>
        <v>0</v>
      </c>
      <c r="AX33" s="26">
        <f>PRODUCT(M33,M$3)</f>
        <v>0</v>
      </c>
      <c r="AY33" s="26">
        <f>PRODUCT(N33,N$3)</f>
        <v>0</v>
      </c>
      <c r="AZ33" s="26">
        <f>PRODUCT(O33,O$3)</f>
        <v>0</v>
      </c>
      <c r="BA33" s="26">
        <f>PRODUCT(P33,P$3)</f>
        <v>0</v>
      </c>
      <c r="BB33" s="26">
        <f>PRODUCT(Q33,Q$3)</f>
        <v>0</v>
      </c>
      <c r="BC33" s="26">
        <f>PRODUCT(R33,R$3)</f>
        <v>0</v>
      </c>
      <c r="BD33" s="26">
        <f>PRODUCT(S33,S$3)</f>
        <v>0</v>
      </c>
      <c r="BE33" s="26">
        <f>PRODUCT(T33,T$3)</f>
        <v>0</v>
      </c>
      <c r="BF33" s="26">
        <f>PRODUCT(U33,U$3)</f>
        <v>0</v>
      </c>
      <c r="BG33" s="26">
        <f>PRODUCT(V33,V$3)</f>
        <v>0</v>
      </c>
      <c r="BH33" s="26">
        <f>PRODUCT(W33,W$3)</f>
        <v>0</v>
      </c>
      <c r="BI33" s="26">
        <f>PRODUCT(X33,X$3)</f>
        <v>0</v>
      </c>
      <c r="BJ33" s="26">
        <f>PRODUCT(Y33,Y$3)</f>
        <v>41</v>
      </c>
      <c r="BK33" s="26">
        <f>PRODUCT(Z33,Z$3)</f>
        <v>0</v>
      </c>
      <c r="BL33" s="26">
        <f>PRODUCT(AA33,AA$3)</f>
        <v>0</v>
      </c>
      <c r="BM33" s="26">
        <f>PRODUCT(AB33,AB$3)</f>
        <v>0</v>
      </c>
      <c r="BN33" s="26">
        <f>PRODUCT(AC33,AC$3)</f>
        <v>0</v>
      </c>
      <c r="BO33" s="26">
        <f>PRODUCT(AD33,AD$3)</f>
        <v>0</v>
      </c>
      <c r="BP33" s="26">
        <f>PRODUCT(AE33,AE$3)</f>
        <v>0</v>
      </c>
      <c r="BQ33" s="26">
        <f>PRODUCT(AF33,AF$3)</f>
        <v>0</v>
      </c>
      <c r="BR33" s="26">
        <f>PRODUCT(AG33,AG$3)</f>
        <v>0</v>
      </c>
      <c r="BS33" s="26">
        <f>PRODUCT(AH33,AH$3)</f>
        <v>0</v>
      </c>
      <c r="BT33" s="26">
        <f>PRODUCT(AI33,AI$3)</f>
        <v>0</v>
      </c>
      <c r="BU33" s="26">
        <f>PRODUCT(AJ33,AJ$3)</f>
        <v>19</v>
      </c>
      <c r="BV33" s="26">
        <f>PRODUCT(AK33,AK$3)</f>
        <v>17</v>
      </c>
      <c r="BW33" s="26">
        <f>PRODUCT(AL33,AL$3)</f>
        <v>0</v>
      </c>
      <c r="BX33" s="26">
        <f>PRODUCT(AM33,AM$3)</f>
        <v>0</v>
      </c>
      <c r="BY33" s="26">
        <f>PRODUCT(AN33,AN$3)</f>
        <v>0</v>
      </c>
      <c r="BZ33" s="26">
        <f>PRODUCT(AO33,AO$3)</f>
        <v>0</v>
      </c>
      <c r="CA33" s="26">
        <f>PRODUCT(AP33,AP$3)</f>
        <v>0</v>
      </c>
      <c r="CB33" s="26">
        <f>PRODUCT(AQ33,AQ$3)</f>
        <v>0</v>
      </c>
      <c r="CC33" s="39"/>
      <c r="CD33" s="48">
        <f>SUM(AS33:CB33)</f>
        <v>77</v>
      </c>
      <c r="CE33" s="40">
        <f>COUNT(C33:F33)</f>
        <v>3</v>
      </c>
      <c r="CF33" s="39"/>
      <c r="CI33" s="53"/>
    </row>
    <row r="34" spans="1:87" ht="12.75">
      <c r="A34" s="46">
        <v>31</v>
      </c>
      <c r="B34" s="90" t="s">
        <v>117</v>
      </c>
      <c r="C34" s="98">
        <v>31</v>
      </c>
      <c r="D34" s="93">
        <v>25</v>
      </c>
      <c r="E34" s="93"/>
      <c r="F34" s="93"/>
      <c r="G34" s="53"/>
      <c r="H34" s="26">
        <f>COUNTIF(C34:F34,"1")</f>
        <v>0</v>
      </c>
      <c r="I34" s="38">
        <f>COUNTIF(C34:F34,"2")</f>
        <v>0</v>
      </c>
      <c r="J34" s="38">
        <f>COUNTIF(C34:F34,"3")</f>
        <v>0</v>
      </c>
      <c r="K34" s="38">
        <f>COUNTIF(C34:F34,"4")</f>
        <v>0</v>
      </c>
      <c r="L34" s="38">
        <f>COUNTIF(C34:F34,"5")</f>
        <v>0</v>
      </c>
      <c r="M34" s="38">
        <f>COUNTIF(C34:F34,"6")</f>
        <v>0</v>
      </c>
      <c r="N34" s="38">
        <f>COUNTIF(C34:F34,"7")</f>
        <v>0</v>
      </c>
      <c r="O34" s="38">
        <f>COUNTIF(C34:F34,"8")</f>
        <v>0</v>
      </c>
      <c r="P34" s="38">
        <f>COUNTIF(C34:F34,"9")</f>
        <v>0</v>
      </c>
      <c r="Q34" s="38">
        <f>COUNTIF(C34:F34,"10")</f>
        <v>0</v>
      </c>
      <c r="R34" s="38">
        <f>COUNTIF(C34:F34,"11")</f>
        <v>0</v>
      </c>
      <c r="S34" s="38">
        <f>COUNTIF(C34:F34,"12")</f>
        <v>0</v>
      </c>
      <c r="T34" s="38">
        <f>COUNTIF(C34:F34,"13")</f>
        <v>0</v>
      </c>
      <c r="U34" s="38">
        <f>COUNTIF(C34:F34,"14")</f>
        <v>0</v>
      </c>
      <c r="V34" s="38">
        <f>COUNTIF(C34:F34,"15")</f>
        <v>0</v>
      </c>
      <c r="W34" s="38">
        <f>COUNTIF(C34:F34,"16")</f>
        <v>0</v>
      </c>
      <c r="X34" s="38">
        <f>COUNTIF(C34:F34,"17")</f>
        <v>0</v>
      </c>
      <c r="Y34" s="38">
        <f>COUNTIF(C34:F34,"18")</f>
        <v>0</v>
      </c>
      <c r="Z34" s="38">
        <f>COUNTIF(C34:F34,"19")</f>
        <v>0</v>
      </c>
      <c r="AA34" s="38">
        <f>COUNTIF(C34:F34,"20")</f>
        <v>0</v>
      </c>
      <c r="AB34" s="38">
        <f>COUNTIF(C34:F34,"21")</f>
        <v>0</v>
      </c>
      <c r="AC34" s="38">
        <f>COUNTIF(C34:F34,"22")</f>
        <v>0</v>
      </c>
      <c r="AD34" s="38">
        <f>COUNTIF(C34:F34,"23")</f>
        <v>0</v>
      </c>
      <c r="AE34" s="38">
        <f>COUNTIF(C34:F34,"24")</f>
        <v>0</v>
      </c>
      <c r="AF34" s="38">
        <f>COUNTIF(C34:F34,"25")</f>
        <v>1</v>
      </c>
      <c r="AG34" s="38">
        <f>COUNTIF(C34:F34,"26")</f>
        <v>0</v>
      </c>
      <c r="AH34" s="38">
        <f>COUNTIF(C34:F34,"27")</f>
        <v>0</v>
      </c>
      <c r="AI34" s="38">
        <f>COUNTIF(C34:F34,"28")</f>
        <v>0</v>
      </c>
      <c r="AJ34" s="38">
        <f>COUNTIF(C34:F34,"29")</f>
        <v>0</v>
      </c>
      <c r="AK34" s="38">
        <f>COUNTIF(C34:F34,"30")</f>
        <v>0</v>
      </c>
      <c r="AL34" s="38">
        <f>COUNTIF(C34:F34,"31")</f>
        <v>1</v>
      </c>
      <c r="AM34" s="38">
        <f>COUNTIF(C34:F34,"32")</f>
        <v>0</v>
      </c>
      <c r="AN34" s="38">
        <f>COUNTIF(C34:F34,"33")</f>
        <v>0</v>
      </c>
      <c r="AO34" s="38">
        <f>COUNTIF(C34:F34,"34")</f>
        <v>0</v>
      </c>
      <c r="AP34" s="38">
        <f>COUNTIF(C34:F34,"35")</f>
        <v>0</v>
      </c>
      <c r="AQ34" s="38">
        <f>COUNTIF(C34:F34,"36")</f>
        <v>0</v>
      </c>
      <c r="AR34" s="27"/>
      <c r="AS34" s="26">
        <f>PRODUCT(H34,H$3)</f>
        <v>0</v>
      </c>
      <c r="AT34" s="26">
        <f>PRODUCT(I34,I$3)</f>
        <v>0</v>
      </c>
      <c r="AU34" s="26">
        <f>PRODUCT(J34,J$3)</f>
        <v>0</v>
      </c>
      <c r="AV34" s="26">
        <f>PRODUCT(K34,K$3)</f>
        <v>0</v>
      </c>
      <c r="AW34" s="26">
        <f>PRODUCT(L34,L$3)</f>
        <v>0</v>
      </c>
      <c r="AX34" s="26">
        <f>PRODUCT(M34,M$3)</f>
        <v>0</v>
      </c>
      <c r="AY34" s="26">
        <f>PRODUCT(N34,N$3)</f>
        <v>0</v>
      </c>
      <c r="AZ34" s="26">
        <f>PRODUCT(O34,O$3)</f>
        <v>0</v>
      </c>
      <c r="BA34" s="26">
        <f>PRODUCT(P34,P$3)</f>
        <v>0</v>
      </c>
      <c r="BB34" s="26">
        <f>PRODUCT(Q34,Q$3)</f>
        <v>0</v>
      </c>
      <c r="BC34" s="26">
        <f>PRODUCT(R34,R$3)</f>
        <v>0</v>
      </c>
      <c r="BD34" s="26">
        <f>PRODUCT(S34,S$3)</f>
        <v>0</v>
      </c>
      <c r="BE34" s="26">
        <f>PRODUCT(T34,T$3)</f>
        <v>0</v>
      </c>
      <c r="BF34" s="26">
        <f>PRODUCT(U34,U$3)</f>
        <v>0</v>
      </c>
      <c r="BG34" s="26">
        <f>PRODUCT(V34,V$3)</f>
        <v>0</v>
      </c>
      <c r="BH34" s="26">
        <f>PRODUCT(W34,W$3)</f>
        <v>0</v>
      </c>
      <c r="BI34" s="26">
        <f>PRODUCT(X34,X$3)</f>
        <v>0</v>
      </c>
      <c r="BJ34" s="26">
        <f>PRODUCT(Y34,Y$3)</f>
        <v>0</v>
      </c>
      <c r="BK34" s="26">
        <f>PRODUCT(Z34,Z$3)</f>
        <v>0</v>
      </c>
      <c r="BL34" s="26">
        <f>PRODUCT(AA34,AA$3)</f>
        <v>0</v>
      </c>
      <c r="BM34" s="26">
        <f>PRODUCT(AB34,AB$3)</f>
        <v>0</v>
      </c>
      <c r="BN34" s="26">
        <f>PRODUCT(AC34,AC$3)</f>
        <v>0</v>
      </c>
      <c r="BO34" s="26">
        <f>PRODUCT(AD34,AD$3)</f>
        <v>0</v>
      </c>
      <c r="BP34" s="26">
        <f>PRODUCT(AE34,AE$3)</f>
        <v>0</v>
      </c>
      <c r="BQ34" s="26">
        <f>PRODUCT(AF34,AF$3)</f>
        <v>27</v>
      </c>
      <c r="BR34" s="26">
        <f>PRODUCT(AG34,AG$3)</f>
        <v>0</v>
      </c>
      <c r="BS34" s="26">
        <f>PRODUCT(AH34,AH$3)</f>
        <v>0</v>
      </c>
      <c r="BT34" s="26">
        <f>PRODUCT(AI34,AI$3)</f>
        <v>0</v>
      </c>
      <c r="BU34" s="26">
        <f>PRODUCT(AJ34,AJ$3)</f>
        <v>0</v>
      </c>
      <c r="BV34" s="26">
        <f>PRODUCT(AK34,AK$3)</f>
        <v>0</v>
      </c>
      <c r="BW34" s="26">
        <f>PRODUCT(AL34,AL$3)</f>
        <v>15</v>
      </c>
      <c r="BX34" s="26">
        <f>PRODUCT(AM34,AM$3)</f>
        <v>0</v>
      </c>
      <c r="BY34" s="26">
        <f>PRODUCT(AN34,AN$3)</f>
        <v>0</v>
      </c>
      <c r="BZ34" s="26">
        <f>PRODUCT(AO34,AO$3)</f>
        <v>0</v>
      </c>
      <c r="CA34" s="26">
        <f>PRODUCT(AP34,AP$3)</f>
        <v>0</v>
      </c>
      <c r="CB34" s="26">
        <f>PRODUCT(AQ34,AQ$3)</f>
        <v>0</v>
      </c>
      <c r="CC34" s="39"/>
      <c r="CD34" s="48">
        <f>SUM(AS34:CB34)</f>
        <v>42</v>
      </c>
      <c r="CE34" s="40">
        <f>COUNT(C34:F34)</f>
        <v>2</v>
      </c>
      <c r="CF34" s="39"/>
      <c r="CI34" s="53"/>
    </row>
    <row r="35" spans="1:87" ht="12.75">
      <c r="A35" s="46">
        <v>32</v>
      </c>
      <c r="B35" s="90" t="s">
        <v>118</v>
      </c>
      <c r="C35" s="98">
        <v>32</v>
      </c>
      <c r="D35" s="93"/>
      <c r="E35" s="93"/>
      <c r="F35" s="93"/>
      <c r="G35" s="53"/>
      <c r="H35" s="26">
        <f>COUNTIF(C35:F35,"1")</f>
        <v>0</v>
      </c>
      <c r="I35" s="38">
        <f>COUNTIF(C35:F35,"2")</f>
        <v>0</v>
      </c>
      <c r="J35" s="38">
        <f>COUNTIF(C35:F35,"3")</f>
        <v>0</v>
      </c>
      <c r="K35" s="38">
        <f>COUNTIF(C35:F35,"4")</f>
        <v>0</v>
      </c>
      <c r="L35" s="38">
        <f>COUNTIF(C35:F35,"5")</f>
        <v>0</v>
      </c>
      <c r="M35" s="38">
        <f>COUNTIF(C35:F35,"6")</f>
        <v>0</v>
      </c>
      <c r="N35" s="38">
        <f>COUNTIF(C35:F35,"7")</f>
        <v>0</v>
      </c>
      <c r="O35" s="38">
        <f>COUNTIF(C35:F35,"8")</f>
        <v>0</v>
      </c>
      <c r="P35" s="38">
        <f>COUNTIF(C35:F35,"9")</f>
        <v>0</v>
      </c>
      <c r="Q35" s="38">
        <f>COUNTIF(C35:F35,"10")</f>
        <v>0</v>
      </c>
      <c r="R35" s="38">
        <f>COUNTIF(C35:F35,"11")</f>
        <v>0</v>
      </c>
      <c r="S35" s="38">
        <f>COUNTIF(C35:F35,"12")</f>
        <v>0</v>
      </c>
      <c r="T35" s="38">
        <f>COUNTIF(C35:F35,"13")</f>
        <v>0</v>
      </c>
      <c r="U35" s="38">
        <f>COUNTIF(C35:F35,"14")</f>
        <v>0</v>
      </c>
      <c r="V35" s="38">
        <f>COUNTIF(C35:F35,"15")</f>
        <v>0</v>
      </c>
      <c r="W35" s="38">
        <f>COUNTIF(C35:F35,"16")</f>
        <v>0</v>
      </c>
      <c r="X35" s="38">
        <f>COUNTIF(C35:F35,"17")</f>
        <v>0</v>
      </c>
      <c r="Y35" s="38">
        <f>COUNTIF(C35:F35,"18")</f>
        <v>0</v>
      </c>
      <c r="Z35" s="38">
        <f>COUNTIF(C35:F35,"19")</f>
        <v>0</v>
      </c>
      <c r="AA35" s="38">
        <f>COUNTIF(C35:F35,"20")</f>
        <v>0</v>
      </c>
      <c r="AB35" s="38">
        <f>COUNTIF(C35:F35,"21")</f>
        <v>0</v>
      </c>
      <c r="AC35" s="38">
        <f>COUNTIF(C35:F35,"22")</f>
        <v>0</v>
      </c>
      <c r="AD35" s="38">
        <f>COUNTIF(C35:F35,"23")</f>
        <v>0</v>
      </c>
      <c r="AE35" s="38">
        <f>COUNTIF(C35:F35,"24")</f>
        <v>0</v>
      </c>
      <c r="AF35" s="38">
        <f>COUNTIF(C35:F35,"25")</f>
        <v>0</v>
      </c>
      <c r="AG35" s="38">
        <f>COUNTIF(C35:F35,"26")</f>
        <v>0</v>
      </c>
      <c r="AH35" s="38">
        <f>COUNTIF(C35:F35,"27")</f>
        <v>0</v>
      </c>
      <c r="AI35" s="38">
        <f>COUNTIF(C35:F35,"28")</f>
        <v>0</v>
      </c>
      <c r="AJ35" s="38">
        <f>COUNTIF(C35:F35,"29")</f>
        <v>0</v>
      </c>
      <c r="AK35" s="38">
        <f>COUNTIF(C35:F35,"30")</f>
        <v>0</v>
      </c>
      <c r="AL35" s="38">
        <f>COUNTIF(C35:F35,"31")</f>
        <v>0</v>
      </c>
      <c r="AM35" s="38">
        <f>COUNTIF(C35:F35,"32")</f>
        <v>1</v>
      </c>
      <c r="AN35" s="38">
        <f>COUNTIF(C35:F35,"33")</f>
        <v>0</v>
      </c>
      <c r="AO35" s="38">
        <f>COUNTIF(C35:F35,"34")</f>
        <v>0</v>
      </c>
      <c r="AP35" s="38">
        <f>COUNTIF(C35:F35,"35")</f>
        <v>0</v>
      </c>
      <c r="AQ35" s="38">
        <f>COUNTIF(C35:F35,"36")</f>
        <v>0</v>
      </c>
      <c r="AR35" s="27"/>
      <c r="AS35" s="26">
        <f>PRODUCT(H35,H$3)</f>
        <v>0</v>
      </c>
      <c r="AT35" s="26">
        <f>PRODUCT(I35,I$3)</f>
        <v>0</v>
      </c>
      <c r="AU35" s="26">
        <f>PRODUCT(J35,J$3)</f>
        <v>0</v>
      </c>
      <c r="AV35" s="26">
        <f>PRODUCT(K35,K$3)</f>
        <v>0</v>
      </c>
      <c r="AW35" s="26">
        <f>PRODUCT(L35,L$3)</f>
        <v>0</v>
      </c>
      <c r="AX35" s="26">
        <f>PRODUCT(M35,M$3)</f>
        <v>0</v>
      </c>
      <c r="AY35" s="26">
        <f>PRODUCT(N35,N$3)</f>
        <v>0</v>
      </c>
      <c r="AZ35" s="26">
        <f>PRODUCT(O35,O$3)</f>
        <v>0</v>
      </c>
      <c r="BA35" s="26">
        <f>PRODUCT(P35,P$3)</f>
        <v>0</v>
      </c>
      <c r="BB35" s="26">
        <f>PRODUCT(Q35,Q$3)</f>
        <v>0</v>
      </c>
      <c r="BC35" s="26">
        <f>PRODUCT(R35,R$3)</f>
        <v>0</v>
      </c>
      <c r="BD35" s="26">
        <f>PRODUCT(S35,S$3)</f>
        <v>0</v>
      </c>
      <c r="BE35" s="26">
        <f>PRODUCT(T35,T$3)</f>
        <v>0</v>
      </c>
      <c r="BF35" s="26">
        <f>PRODUCT(U35,U$3)</f>
        <v>0</v>
      </c>
      <c r="BG35" s="26">
        <f>PRODUCT(V35,V$3)</f>
        <v>0</v>
      </c>
      <c r="BH35" s="26">
        <f>PRODUCT(W35,W$3)</f>
        <v>0</v>
      </c>
      <c r="BI35" s="26">
        <f>PRODUCT(X35,X$3)</f>
        <v>0</v>
      </c>
      <c r="BJ35" s="26">
        <f>PRODUCT(Y35,Y$3)</f>
        <v>0</v>
      </c>
      <c r="BK35" s="26">
        <f>PRODUCT(Z35,Z$3)</f>
        <v>0</v>
      </c>
      <c r="BL35" s="26">
        <f>PRODUCT(AA35,AA$3)</f>
        <v>0</v>
      </c>
      <c r="BM35" s="26">
        <f>PRODUCT(AB35,AB$3)</f>
        <v>0</v>
      </c>
      <c r="BN35" s="26">
        <f>PRODUCT(AC35,AC$3)</f>
        <v>0</v>
      </c>
      <c r="BO35" s="26">
        <f>PRODUCT(AD35,AD$3)</f>
        <v>0</v>
      </c>
      <c r="BP35" s="26">
        <f>PRODUCT(AE35,AE$3)</f>
        <v>0</v>
      </c>
      <c r="BQ35" s="26">
        <f>PRODUCT(AF35,AF$3)</f>
        <v>0</v>
      </c>
      <c r="BR35" s="26">
        <f>PRODUCT(AG35,AG$3)</f>
        <v>0</v>
      </c>
      <c r="BS35" s="26">
        <f>PRODUCT(AH35,AH$3)</f>
        <v>0</v>
      </c>
      <c r="BT35" s="26">
        <f>PRODUCT(AI35,AI$3)</f>
        <v>0</v>
      </c>
      <c r="BU35" s="26">
        <f>PRODUCT(AJ35,AJ$3)</f>
        <v>0</v>
      </c>
      <c r="BV35" s="26">
        <f>PRODUCT(AK35,AK$3)</f>
        <v>0</v>
      </c>
      <c r="BW35" s="26">
        <f>PRODUCT(AL35,AL$3)</f>
        <v>0</v>
      </c>
      <c r="BX35" s="26">
        <f>PRODUCT(AM35,AM$3)</f>
        <v>13</v>
      </c>
      <c r="BY35" s="26">
        <f>PRODUCT(AN35,AN$3)</f>
        <v>0</v>
      </c>
      <c r="BZ35" s="26">
        <f>PRODUCT(AO35,AO$3)</f>
        <v>0</v>
      </c>
      <c r="CA35" s="26">
        <f>PRODUCT(AP35,AP$3)</f>
        <v>0</v>
      </c>
      <c r="CB35" s="26">
        <f>PRODUCT(AQ35,AQ$3)</f>
        <v>0</v>
      </c>
      <c r="CC35" s="39"/>
      <c r="CD35" s="48">
        <f>SUM(AS35:CB35)</f>
        <v>13</v>
      </c>
      <c r="CE35" s="40">
        <f>COUNT(C35:F35)</f>
        <v>1</v>
      </c>
      <c r="CF35" s="39"/>
      <c r="CI35" s="53"/>
    </row>
    <row r="36" spans="1:87" ht="12.75">
      <c r="A36" s="46">
        <v>33</v>
      </c>
      <c r="B36" s="91" t="s">
        <v>122</v>
      </c>
      <c r="C36" s="98"/>
      <c r="D36" s="93">
        <v>8</v>
      </c>
      <c r="E36" s="93">
        <v>4</v>
      </c>
      <c r="F36" s="93"/>
      <c r="G36" s="53"/>
      <c r="H36" s="26">
        <f>COUNTIF(C36:F36,"1")</f>
        <v>0</v>
      </c>
      <c r="I36" s="38">
        <f>COUNTIF(C36:F36,"2")</f>
        <v>0</v>
      </c>
      <c r="J36" s="38">
        <f>COUNTIF(C36:F36,"3")</f>
        <v>0</v>
      </c>
      <c r="K36" s="38">
        <f>COUNTIF(C36:F36,"4")</f>
        <v>1</v>
      </c>
      <c r="L36" s="38">
        <f>COUNTIF(C36:F36,"5")</f>
        <v>0</v>
      </c>
      <c r="M36" s="38">
        <f>COUNTIF(C36:F36,"6")</f>
        <v>0</v>
      </c>
      <c r="N36" s="38">
        <f>COUNTIF(C36:F36,"7")</f>
        <v>0</v>
      </c>
      <c r="O36" s="38">
        <f>COUNTIF(C36:F36,"8")</f>
        <v>1</v>
      </c>
      <c r="P36" s="38">
        <f>COUNTIF(C36:F36,"9")</f>
        <v>0</v>
      </c>
      <c r="Q36" s="38">
        <f>COUNTIF(C36:F36,"10")</f>
        <v>0</v>
      </c>
      <c r="R36" s="38">
        <f>COUNTIF(C36:F36,"11")</f>
        <v>0</v>
      </c>
      <c r="S36" s="38">
        <f>COUNTIF(C36:F36,"12")</f>
        <v>0</v>
      </c>
      <c r="T36" s="38">
        <f>COUNTIF(C36:F36,"13")</f>
        <v>0</v>
      </c>
      <c r="U36" s="38">
        <f>COUNTIF(C36:F36,"14")</f>
        <v>0</v>
      </c>
      <c r="V36" s="38">
        <f>COUNTIF(C36:F36,"15")</f>
        <v>0</v>
      </c>
      <c r="W36" s="38">
        <f>COUNTIF(C36:F36,"16")</f>
        <v>0</v>
      </c>
      <c r="X36" s="38">
        <f>COUNTIF(C36:F36,"17")</f>
        <v>0</v>
      </c>
      <c r="Y36" s="38">
        <f>COUNTIF(C36:F36,"18")</f>
        <v>0</v>
      </c>
      <c r="Z36" s="38">
        <f>COUNTIF(C36:F36,"19")</f>
        <v>0</v>
      </c>
      <c r="AA36" s="38">
        <f>COUNTIF(C36:F36,"20")</f>
        <v>0</v>
      </c>
      <c r="AB36" s="38">
        <f>COUNTIF(C36:F36,"21")</f>
        <v>0</v>
      </c>
      <c r="AC36" s="38">
        <f>COUNTIF(C36:F36,"22")</f>
        <v>0</v>
      </c>
      <c r="AD36" s="38">
        <f>COUNTIF(C36:F36,"23")</f>
        <v>0</v>
      </c>
      <c r="AE36" s="38">
        <f>COUNTIF(C36:F36,"24")</f>
        <v>0</v>
      </c>
      <c r="AF36" s="38">
        <f>COUNTIF(C36:F36,"25")</f>
        <v>0</v>
      </c>
      <c r="AG36" s="38">
        <f>COUNTIF(C36:F36,"26")</f>
        <v>0</v>
      </c>
      <c r="AH36" s="38">
        <f>COUNTIF(C36:F36,"27")</f>
        <v>0</v>
      </c>
      <c r="AI36" s="38">
        <f>COUNTIF(C36:F36,"28")</f>
        <v>0</v>
      </c>
      <c r="AJ36" s="38">
        <f>COUNTIF(C36:F36,"29")</f>
        <v>0</v>
      </c>
      <c r="AK36" s="38">
        <f>COUNTIF(C36:F36,"30")</f>
        <v>0</v>
      </c>
      <c r="AL36" s="38">
        <f>COUNTIF(C36:F36,"31")</f>
        <v>0</v>
      </c>
      <c r="AM36" s="38">
        <f>COUNTIF(C36:F36,"32")</f>
        <v>0</v>
      </c>
      <c r="AN36" s="38">
        <f>COUNTIF(C36:F36,"33")</f>
        <v>0</v>
      </c>
      <c r="AO36" s="38">
        <f>COUNTIF(C36:F36,"34")</f>
        <v>0</v>
      </c>
      <c r="AP36" s="38">
        <f>COUNTIF(C36:F36,"35")</f>
        <v>0</v>
      </c>
      <c r="AQ36" s="38">
        <f>COUNTIF(C36:F36,"36")</f>
        <v>0</v>
      </c>
      <c r="AR36" s="27"/>
      <c r="AS36" s="26">
        <f>PRODUCT(H36,H$3)</f>
        <v>0</v>
      </c>
      <c r="AT36" s="26">
        <f>PRODUCT(I36,I$3)</f>
        <v>0</v>
      </c>
      <c r="AU36" s="26">
        <f>PRODUCT(J36,J$3)</f>
        <v>0</v>
      </c>
      <c r="AV36" s="26">
        <f>PRODUCT(K36,K$3)</f>
        <v>81</v>
      </c>
      <c r="AW36" s="26">
        <f>PRODUCT(L36,L$3)</f>
        <v>0</v>
      </c>
      <c r="AX36" s="26">
        <f>PRODUCT(M36,M$3)</f>
        <v>0</v>
      </c>
      <c r="AY36" s="26">
        <f>PRODUCT(N36,N$3)</f>
        <v>0</v>
      </c>
      <c r="AZ36" s="26">
        <f>PRODUCT(O36,O$3)</f>
        <v>66</v>
      </c>
      <c r="BA36" s="26">
        <f>PRODUCT(P36,P$3)</f>
        <v>0</v>
      </c>
      <c r="BB36" s="26">
        <f>PRODUCT(Q36,Q$3)</f>
        <v>0</v>
      </c>
      <c r="BC36" s="26">
        <f>PRODUCT(R36,R$3)</f>
        <v>0</v>
      </c>
      <c r="BD36" s="26">
        <f>PRODUCT(S36,S$3)</f>
        <v>0</v>
      </c>
      <c r="BE36" s="26">
        <f>PRODUCT(T36,T$3)</f>
        <v>0</v>
      </c>
      <c r="BF36" s="26">
        <f>PRODUCT(U36,U$3)</f>
        <v>0</v>
      </c>
      <c r="BG36" s="26">
        <f>PRODUCT(V36,V$3)</f>
        <v>0</v>
      </c>
      <c r="BH36" s="26">
        <f>PRODUCT(W36,W$3)</f>
        <v>0</v>
      </c>
      <c r="BI36" s="26">
        <f>PRODUCT(X36,X$3)</f>
        <v>0</v>
      </c>
      <c r="BJ36" s="26">
        <f>PRODUCT(Y36,Y$3)</f>
        <v>0</v>
      </c>
      <c r="BK36" s="26">
        <f>PRODUCT(Z36,Z$3)</f>
        <v>0</v>
      </c>
      <c r="BL36" s="26">
        <f>PRODUCT(AA36,AA$3)</f>
        <v>0</v>
      </c>
      <c r="BM36" s="26">
        <f>PRODUCT(AB36,AB$3)</f>
        <v>0</v>
      </c>
      <c r="BN36" s="26">
        <f>PRODUCT(AC36,AC$3)</f>
        <v>0</v>
      </c>
      <c r="BO36" s="26">
        <f>PRODUCT(AD36,AD$3)</f>
        <v>0</v>
      </c>
      <c r="BP36" s="26">
        <f>PRODUCT(AE36,AE$3)</f>
        <v>0</v>
      </c>
      <c r="BQ36" s="26">
        <f>PRODUCT(AF36,AF$3)</f>
        <v>0</v>
      </c>
      <c r="BR36" s="26">
        <f>PRODUCT(AG36,AG$3)</f>
        <v>0</v>
      </c>
      <c r="BS36" s="26">
        <f>PRODUCT(AH36,AH$3)</f>
        <v>0</v>
      </c>
      <c r="BT36" s="26">
        <f>PRODUCT(AI36,AI$3)</f>
        <v>0</v>
      </c>
      <c r="BU36" s="26">
        <f>PRODUCT(AJ36,AJ$3)</f>
        <v>0</v>
      </c>
      <c r="BV36" s="26">
        <f>PRODUCT(AK36,AK$3)</f>
        <v>0</v>
      </c>
      <c r="BW36" s="26">
        <f>PRODUCT(AL36,AL$3)</f>
        <v>0</v>
      </c>
      <c r="BX36" s="26">
        <f>PRODUCT(AM36,AM$3)</f>
        <v>0</v>
      </c>
      <c r="BY36" s="26">
        <f>PRODUCT(AN36,AN$3)</f>
        <v>0</v>
      </c>
      <c r="BZ36" s="26">
        <f>PRODUCT(AO36,AO$3)</f>
        <v>0</v>
      </c>
      <c r="CA36" s="26">
        <f>PRODUCT(AP36,AP$3)</f>
        <v>0</v>
      </c>
      <c r="CB36" s="26">
        <f>PRODUCT(AQ36,AQ$3)</f>
        <v>0</v>
      </c>
      <c r="CC36" s="39"/>
      <c r="CD36" s="48">
        <f>SUM(AS36:CB36)</f>
        <v>147</v>
      </c>
      <c r="CE36" s="40">
        <f>COUNT(C36:F36)</f>
        <v>2</v>
      </c>
      <c r="CF36" s="39"/>
      <c r="CI36" s="53"/>
    </row>
    <row r="37" spans="1:87" ht="12.75">
      <c r="A37" s="46">
        <v>34</v>
      </c>
      <c r="B37" s="91" t="s">
        <v>123</v>
      </c>
      <c r="C37" s="98"/>
      <c r="D37" s="93">
        <v>9</v>
      </c>
      <c r="E37" s="93">
        <v>2</v>
      </c>
      <c r="F37" s="93"/>
      <c r="G37" s="53"/>
      <c r="H37" s="26">
        <f>COUNTIF(C37:F37,"1")</f>
        <v>0</v>
      </c>
      <c r="I37" s="38">
        <f>COUNTIF(C37:F37,"2")</f>
        <v>1</v>
      </c>
      <c r="J37" s="38">
        <f>COUNTIF(C37:F37,"3")</f>
        <v>0</v>
      </c>
      <c r="K37" s="38">
        <f>COUNTIF(C37:F37,"4")</f>
        <v>0</v>
      </c>
      <c r="L37" s="38">
        <f>COUNTIF(C37:F37,"5")</f>
        <v>0</v>
      </c>
      <c r="M37" s="38">
        <f>COUNTIF(C37:F37,"6")</f>
        <v>0</v>
      </c>
      <c r="N37" s="38">
        <f>COUNTIF(C37:F37,"7")</f>
        <v>0</v>
      </c>
      <c r="O37" s="38">
        <f>COUNTIF(C37:F37,"8")</f>
        <v>0</v>
      </c>
      <c r="P37" s="38">
        <f>COUNTIF(C37:F37,"9")</f>
        <v>1</v>
      </c>
      <c r="Q37" s="38">
        <f>COUNTIF(C37:F37,"10")</f>
        <v>0</v>
      </c>
      <c r="R37" s="38">
        <f>COUNTIF(C37:F37,"11")</f>
        <v>0</v>
      </c>
      <c r="S37" s="38">
        <f>COUNTIF(C37:F37,"12")</f>
        <v>0</v>
      </c>
      <c r="T37" s="38">
        <f>COUNTIF(C37:F37,"13")</f>
        <v>0</v>
      </c>
      <c r="U37" s="38">
        <f>COUNTIF(C37:F37,"14")</f>
        <v>0</v>
      </c>
      <c r="V37" s="38">
        <f>COUNTIF(C37:F37,"15")</f>
        <v>0</v>
      </c>
      <c r="W37" s="38">
        <f>COUNTIF(C37:F37,"16")</f>
        <v>0</v>
      </c>
      <c r="X37" s="38">
        <f>COUNTIF(C37:F37,"17")</f>
        <v>0</v>
      </c>
      <c r="Y37" s="38">
        <f>COUNTIF(C37:F37,"18")</f>
        <v>0</v>
      </c>
      <c r="Z37" s="38">
        <f>COUNTIF(C37:F37,"19")</f>
        <v>0</v>
      </c>
      <c r="AA37" s="38">
        <f>COUNTIF(C37:F37,"20")</f>
        <v>0</v>
      </c>
      <c r="AB37" s="38">
        <f>COUNTIF(C37:F37,"21")</f>
        <v>0</v>
      </c>
      <c r="AC37" s="38">
        <f>COUNTIF(C37:F37,"22")</f>
        <v>0</v>
      </c>
      <c r="AD37" s="38">
        <f>COUNTIF(C37:F37,"23")</f>
        <v>0</v>
      </c>
      <c r="AE37" s="38">
        <f>COUNTIF(C37:F37,"24")</f>
        <v>0</v>
      </c>
      <c r="AF37" s="38">
        <f>COUNTIF(C37:F37,"25")</f>
        <v>0</v>
      </c>
      <c r="AG37" s="38">
        <f>COUNTIF(C37:F37,"26")</f>
        <v>0</v>
      </c>
      <c r="AH37" s="38">
        <f>COUNTIF(C37:F37,"27")</f>
        <v>0</v>
      </c>
      <c r="AI37" s="38">
        <f>COUNTIF(C37:F37,"28")</f>
        <v>0</v>
      </c>
      <c r="AJ37" s="38">
        <f>COUNTIF(C37:F37,"29")</f>
        <v>0</v>
      </c>
      <c r="AK37" s="38">
        <f>COUNTIF(C37:F37,"30")</f>
        <v>0</v>
      </c>
      <c r="AL37" s="38">
        <f>COUNTIF(C37:F37,"31")</f>
        <v>0</v>
      </c>
      <c r="AM37" s="38">
        <f>COUNTIF(C37:F37,"32")</f>
        <v>0</v>
      </c>
      <c r="AN37" s="38">
        <f>COUNTIF(C37:F37,"33")</f>
        <v>0</v>
      </c>
      <c r="AO37" s="38">
        <f>COUNTIF(C37:F37,"34")</f>
        <v>0</v>
      </c>
      <c r="AP37" s="38">
        <f>COUNTIF(C37:F37,"35")</f>
        <v>0</v>
      </c>
      <c r="AQ37" s="38">
        <f>COUNTIF(C37:F37,"36")</f>
        <v>0</v>
      </c>
      <c r="AR37" s="27"/>
      <c r="AS37" s="26">
        <f>PRODUCT(H37,H$3)</f>
        <v>0</v>
      </c>
      <c r="AT37" s="26">
        <f>PRODUCT(I37,I$3)</f>
        <v>92</v>
      </c>
      <c r="AU37" s="26">
        <f>PRODUCT(J37,J$3)</f>
        <v>0</v>
      </c>
      <c r="AV37" s="26">
        <f>PRODUCT(K37,K$3)</f>
        <v>0</v>
      </c>
      <c r="AW37" s="26">
        <f>PRODUCT(L37,L$3)</f>
        <v>0</v>
      </c>
      <c r="AX37" s="26">
        <f>PRODUCT(M37,M$3)</f>
        <v>0</v>
      </c>
      <c r="AY37" s="26">
        <f>PRODUCT(N37,N$3)</f>
        <v>0</v>
      </c>
      <c r="AZ37" s="26">
        <f>PRODUCT(O37,O$3)</f>
        <v>0</v>
      </c>
      <c r="BA37" s="26">
        <f>PRODUCT(P37,P$3)</f>
        <v>61</v>
      </c>
      <c r="BB37" s="26">
        <f>PRODUCT(Q37,Q$3)</f>
        <v>0</v>
      </c>
      <c r="BC37" s="26">
        <f>PRODUCT(R37,R$3)</f>
        <v>0</v>
      </c>
      <c r="BD37" s="26">
        <f>PRODUCT(S37,S$3)</f>
        <v>0</v>
      </c>
      <c r="BE37" s="26">
        <f>PRODUCT(T37,T$3)</f>
        <v>0</v>
      </c>
      <c r="BF37" s="26">
        <f>PRODUCT(U37,U$3)</f>
        <v>0</v>
      </c>
      <c r="BG37" s="26">
        <f>PRODUCT(V37,V$3)</f>
        <v>0</v>
      </c>
      <c r="BH37" s="26">
        <f>PRODUCT(W37,W$3)</f>
        <v>0</v>
      </c>
      <c r="BI37" s="26">
        <f>PRODUCT(X37,X$3)</f>
        <v>0</v>
      </c>
      <c r="BJ37" s="26">
        <f>PRODUCT(Y37,Y$3)</f>
        <v>0</v>
      </c>
      <c r="BK37" s="26">
        <f>PRODUCT(Z37,Z$3)</f>
        <v>0</v>
      </c>
      <c r="BL37" s="26">
        <f>PRODUCT(AA37,AA$3)</f>
        <v>0</v>
      </c>
      <c r="BM37" s="26">
        <f>PRODUCT(AB37,AB$3)</f>
        <v>0</v>
      </c>
      <c r="BN37" s="26">
        <f>PRODUCT(AC37,AC$3)</f>
        <v>0</v>
      </c>
      <c r="BO37" s="26">
        <f>PRODUCT(AD37,AD$3)</f>
        <v>0</v>
      </c>
      <c r="BP37" s="26">
        <f>PRODUCT(AE37,AE$3)</f>
        <v>0</v>
      </c>
      <c r="BQ37" s="26">
        <f>PRODUCT(AF37,AF$3)</f>
        <v>0</v>
      </c>
      <c r="BR37" s="26">
        <f>PRODUCT(AG37,AG$3)</f>
        <v>0</v>
      </c>
      <c r="BS37" s="26">
        <f>PRODUCT(AH37,AH$3)</f>
        <v>0</v>
      </c>
      <c r="BT37" s="26">
        <f>PRODUCT(AI37,AI$3)</f>
        <v>0</v>
      </c>
      <c r="BU37" s="26">
        <f>PRODUCT(AJ37,AJ$3)</f>
        <v>0</v>
      </c>
      <c r="BV37" s="26">
        <f>PRODUCT(AK37,AK$3)</f>
        <v>0</v>
      </c>
      <c r="BW37" s="26">
        <f>PRODUCT(AL37,AL$3)</f>
        <v>0</v>
      </c>
      <c r="BX37" s="26">
        <f>PRODUCT(AM37,AM$3)</f>
        <v>0</v>
      </c>
      <c r="BY37" s="26">
        <f>PRODUCT(AN37,AN$3)</f>
        <v>0</v>
      </c>
      <c r="BZ37" s="26">
        <f>PRODUCT(AO37,AO$3)</f>
        <v>0</v>
      </c>
      <c r="CA37" s="26">
        <f>PRODUCT(AP37,AP$3)</f>
        <v>0</v>
      </c>
      <c r="CB37" s="26">
        <f>PRODUCT(AQ37,AQ$3)</f>
        <v>0</v>
      </c>
      <c r="CC37" s="39"/>
      <c r="CD37" s="48">
        <f>SUM(AS37:CB37)</f>
        <v>153</v>
      </c>
      <c r="CE37" s="40">
        <f>COUNT(C37:F37)</f>
        <v>2</v>
      </c>
      <c r="CF37" s="39"/>
      <c r="CI37" s="53"/>
    </row>
    <row r="38" spans="1:87" ht="12.75">
      <c r="A38" s="46">
        <v>35</v>
      </c>
      <c r="B38" s="91" t="s">
        <v>49</v>
      </c>
      <c r="C38" s="98"/>
      <c r="D38" s="93">
        <v>10</v>
      </c>
      <c r="E38" s="93">
        <v>16</v>
      </c>
      <c r="F38" s="93"/>
      <c r="G38" s="53"/>
      <c r="H38" s="26">
        <f>COUNTIF(C38:F38,"1")</f>
        <v>0</v>
      </c>
      <c r="I38" s="38">
        <f>COUNTIF(C38:F38,"2")</f>
        <v>0</v>
      </c>
      <c r="J38" s="38">
        <f>COUNTIF(C38:F38,"3")</f>
        <v>0</v>
      </c>
      <c r="K38" s="38">
        <f>COUNTIF(C38:F38,"4")</f>
        <v>0</v>
      </c>
      <c r="L38" s="38">
        <f>COUNTIF(C38:F38,"5")</f>
        <v>0</v>
      </c>
      <c r="M38" s="38">
        <f>COUNTIF(C38:F38,"6")</f>
        <v>0</v>
      </c>
      <c r="N38" s="38">
        <f>COUNTIF(C38:F38,"7")</f>
        <v>0</v>
      </c>
      <c r="O38" s="38">
        <f>COUNTIF(C38:F38,"8")</f>
        <v>0</v>
      </c>
      <c r="P38" s="38">
        <f>COUNTIF(C38:F38,"9")</f>
        <v>0</v>
      </c>
      <c r="Q38" s="38">
        <f>COUNTIF(C38:F38,"10")</f>
        <v>1</v>
      </c>
      <c r="R38" s="38">
        <f>COUNTIF(C38:F38,"11")</f>
        <v>0</v>
      </c>
      <c r="S38" s="38">
        <f>COUNTIF(C38:F38,"12")</f>
        <v>0</v>
      </c>
      <c r="T38" s="38">
        <f>COUNTIF(C38:F38,"13")</f>
        <v>0</v>
      </c>
      <c r="U38" s="38">
        <f>COUNTIF(C38:F38,"14")</f>
        <v>0</v>
      </c>
      <c r="V38" s="38">
        <f>COUNTIF(C38:F38,"15")</f>
        <v>0</v>
      </c>
      <c r="W38" s="38">
        <f>COUNTIF(C38:F38,"16")</f>
        <v>1</v>
      </c>
      <c r="X38" s="38">
        <f>COUNTIF(C38:F38,"17")</f>
        <v>0</v>
      </c>
      <c r="Y38" s="38">
        <f>COUNTIF(C38:F38,"18")</f>
        <v>0</v>
      </c>
      <c r="Z38" s="38">
        <f>COUNTIF(C38:F38,"19")</f>
        <v>0</v>
      </c>
      <c r="AA38" s="38">
        <f>COUNTIF(C38:F38,"20")</f>
        <v>0</v>
      </c>
      <c r="AB38" s="38">
        <f>COUNTIF(C38:F38,"21")</f>
        <v>0</v>
      </c>
      <c r="AC38" s="38">
        <f>COUNTIF(C38:F38,"22")</f>
        <v>0</v>
      </c>
      <c r="AD38" s="38">
        <f>COUNTIF(C38:F38,"23")</f>
        <v>0</v>
      </c>
      <c r="AE38" s="38">
        <f>COUNTIF(C38:F38,"24")</f>
        <v>0</v>
      </c>
      <c r="AF38" s="38">
        <f>COUNTIF(C38:F38,"25")</f>
        <v>0</v>
      </c>
      <c r="AG38" s="38">
        <f>COUNTIF(C38:F38,"26")</f>
        <v>0</v>
      </c>
      <c r="AH38" s="38">
        <f>COUNTIF(C38:F38,"27")</f>
        <v>0</v>
      </c>
      <c r="AI38" s="38">
        <f>COUNTIF(C38:F38,"28")</f>
        <v>0</v>
      </c>
      <c r="AJ38" s="38">
        <f>COUNTIF(C38:F38,"29")</f>
        <v>0</v>
      </c>
      <c r="AK38" s="38">
        <f>COUNTIF(C38:F38,"30")</f>
        <v>0</v>
      </c>
      <c r="AL38" s="38">
        <f>COUNTIF(C38:F38,"31")</f>
        <v>0</v>
      </c>
      <c r="AM38" s="38">
        <f>COUNTIF(C38:F38,"32")</f>
        <v>0</v>
      </c>
      <c r="AN38" s="38">
        <f>COUNTIF(C38:F38,"33")</f>
        <v>0</v>
      </c>
      <c r="AO38" s="38">
        <f>COUNTIF(C38:F38,"34")</f>
        <v>0</v>
      </c>
      <c r="AP38" s="38">
        <f>COUNTIF(C38:F38,"35")</f>
        <v>0</v>
      </c>
      <c r="AQ38" s="38">
        <f>COUNTIF(C38:F38,"36")</f>
        <v>0</v>
      </c>
      <c r="AR38" s="27"/>
      <c r="AS38" s="26">
        <f>PRODUCT(H38,H$3)</f>
        <v>0</v>
      </c>
      <c r="AT38" s="26">
        <f>PRODUCT(I38,I$3)</f>
        <v>0</v>
      </c>
      <c r="AU38" s="26">
        <f>PRODUCT(J38,J$3)</f>
        <v>0</v>
      </c>
      <c r="AV38" s="26">
        <f>PRODUCT(K38,K$3)</f>
        <v>0</v>
      </c>
      <c r="AW38" s="26">
        <f>PRODUCT(L38,L$3)</f>
        <v>0</v>
      </c>
      <c r="AX38" s="26">
        <f>PRODUCT(M38,M$3)</f>
        <v>0</v>
      </c>
      <c r="AY38" s="26">
        <f>PRODUCT(N38,N$3)</f>
        <v>0</v>
      </c>
      <c r="AZ38" s="26">
        <f>PRODUCT(O38,O$3)</f>
        <v>0</v>
      </c>
      <c r="BA38" s="26">
        <f>PRODUCT(P38,P$3)</f>
        <v>0</v>
      </c>
      <c r="BB38" s="26">
        <f>PRODUCT(Q38,Q$3)</f>
        <v>59</v>
      </c>
      <c r="BC38" s="26">
        <f>PRODUCT(R38,R$3)</f>
        <v>0</v>
      </c>
      <c r="BD38" s="26">
        <f>PRODUCT(S38,S$3)</f>
        <v>0</v>
      </c>
      <c r="BE38" s="26">
        <f>PRODUCT(T38,T$3)</f>
        <v>0</v>
      </c>
      <c r="BF38" s="26">
        <f>PRODUCT(U38,U$3)</f>
        <v>0</v>
      </c>
      <c r="BG38" s="26">
        <f>PRODUCT(V38,V$3)</f>
        <v>0</v>
      </c>
      <c r="BH38" s="26">
        <f>PRODUCT(W38,W$3)</f>
        <v>47</v>
      </c>
      <c r="BI38" s="26">
        <f>PRODUCT(X38,X$3)</f>
        <v>0</v>
      </c>
      <c r="BJ38" s="26">
        <f>PRODUCT(Y38,Y$3)</f>
        <v>0</v>
      </c>
      <c r="BK38" s="26">
        <f>PRODUCT(Z38,Z$3)</f>
        <v>0</v>
      </c>
      <c r="BL38" s="26">
        <f>PRODUCT(AA38,AA$3)</f>
        <v>0</v>
      </c>
      <c r="BM38" s="26">
        <f>PRODUCT(AB38,AB$3)</f>
        <v>0</v>
      </c>
      <c r="BN38" s="26">
        <f>PRODUCT(AC38,AC$3)</f>
        <v>0</v>
      </c>
      <c r="BO38" s="26">
        <f>PRODUCT(AD38,AD$3)</f>
        <v>0</v>
      </c>
      <c r="BP38" s="26">
        <f>PRODUCT(AE38,AE$3)</f>
        <v>0</v>
      </c>
      <c r="BQ38" s="26">
        <f>PRODUCT(AF38,AF$3)</f>
        <v>0</v>
      </c>
      <c r="BR38" s="26">
        <f>PRODUCT(AG38,AG$3)</f>
        <v>0</v>
      </c>
      <c r="BS38" s="26">
        <f>PRODUCT(AH38,AH$3)</f>
        <v>0</v>
      </c>
      <c r="BT38" s="26">
        <f>PRODUCT(AI38,AI$3)</f>
        <v>0</v>
      </c>
      <c r="BU38" s="26">
        <f>PRODUCT(AJ38,AJ$3)</f>
        <v>0</v>
      </c>
      <c r="BV38" s="26">
        <f>PRODUCT(AK38,AK$3)</f>
        <v>0</v>
      </c>
      <c r="BW38" s="26">
        <f>PRODUCT(AL38,AL$3)</f>
        <v>0</v>
      </c>
      <c r="BX38" s="26">
        <f>PRODUCT(AM38,AM$3)</f>
        <v>0</v>
      </c>
      <c r="BY38" s="26">
        <f>PRODUCT(AN38,AN$3)</f>
        <v>0</v>
      </c>
      <c r="BZ38" s="26">
        <f>PRODUCT(AO38,AO$3)</f>
        <v>0</v>
      </c>
      <c r="CA38" s="26">
        <f>PRODUCT(AP38,AP$3)</f>
        <v>0</v>
      </c>
      <c r="CB38" s="26">
        <f>PRODUCT(AQ38,AQ$3)</f>
        <v>0</v>
      </c>
      <c r="CC38" s="39"/>
      <c r="CD38" s="48">
        <f>SUM(AS38:CB38)</f>
        <v>106</v>
      </c>
      <c r="CE38" s="40">
        <f>COUNT(C38:F38)</f>
        <v>2</v>
      </c>
      <c r="CF38" s="39"/>
      <c r="CI38" s="53"/>
    </row>
    <row r="39" spans="1:87" ht="12.75">
      <c r="A39" s="46">
        <v>36</v>
      </c>
      <c r="B39" s="91" t="s">
        <v>57</v>
      </c>
      <c r="C39" s="98"/>
      <c r="D39" s="93">
        <v>13</v>
      </c>
      <c r="E39" s="93">
        <v>13</v>
      </c>
      <c r="F39" s="93"/>
      <c r="G39" s="53"/>
      <c r="H39" s="26">
        <f>COUNTIF(C39:F39,"1")</f>
        <v>0</v>
      </c>
      <c r="I39" s="38">
        <f>COUNTIF(C39:F39,"2")</f>
        <v>0</v>
      </c>
      <c r="J39" s="38">
        <f>COUNTIF(C39:F39,"3")</f>
        <v>0</v>
      </c>
      <c r="K39" s="38">
        <f>COUNTIF(C39:F39,"4")</f>
        <v>0</v>
      </c>
      <c r="L39" s="38">
        <f>COUNTIF(C39:F39,"5")</f>
        <v>0</v>
      </c>
      <c r="M39" s="38">
        <f>COUNTIF(C39:F39,"6")</f>
        <v>0</v>
      </c>
      <c r="N39" s="38">
        <f>COUNTIF(C39:F39,"7")</f>
        <v>0</v>
      </c>
      <c r="O39" s="38">
        <f>COUNTIF(C39:F39,"8")</f>
        <v>0</v>
      </c>
      <c r="P39" s="38">
        <f>COUNTIF(C39:F39,"9")</f>
        <v>0</v>
      </c>
      <c r="Q39" s="38">
        <f>COUNTIF(C39:F39,"10")</f>
        <v>0</v>
      </c>
      <c r="R39" s="38">
        <f>COUNTIF(C39:F39,"11")</f>
        <v>0</v>
      </c>
      <c r="S39" s="38">
        <f>COUNTIF(C39:F39,"12")</f>
        <v>0</v>
      </c>
      <c r="T39" s="38">
        <f>COUNTIF(C39:F39,"13")</f>
        <v>2</v>
      </c>
      <c r="U39" s="38">
        <f>COUNTIF(C39:F39,"14")</f>
        <v>0</v>
      </c>
      <c r="V39" s="38">
        <f>COUNTIF(C39:F39,"15")</f>
        <v>0</v>
      </c>
      <c r="W39" s="38">
        <f>COUNTIF(C39:F39,"16")</f>
        <v>0</v>
      </c>
      <c r="X39" s="38">
        <f>COUNTIF(C39:F39,"17")</f>
        <v>0</v>
      </c>
      <c r="Y39" s="38">
        <f>COUNTIF(C39:F39,"18")</f>
        <v>0</v>
      </c>
      <c r="Z39" s="38">
        <f>COUNTIF(C39:F39,"19")</f>
        <v>0</v>
      </c>
      <c r="AA39" s="38">
        <f>COUNTIF(C39:F39,"20")</f>
        <v>0</v>
      </c>
      <c r="AB39" s="38">
        <f>COUNTIF(C39:F39,"21")</f>
        <v>0</v>
      </c>
      <c r="AC39" s="38">
        <f>COUNTIF(C39:F39,"22")</f>
        <v>0</v>
      </c>
      <c r="AD39" s="38">
        <f>COUNTIF(C39:F39,"23")</f>
        <v>0</v>
      </c>
      <c r="AE39" s="38">
        <f>COUNTIF(C39:F39,"24")</f>
        <v>0</v>
      </c>
      <c r="AF39" s="38">
        <f>COUNTIF(C39:F39,"25")</f>
        <v>0</v>
      </c>
      <c r="AG39" s="38">
        <f>COUNTIF(C39:F39,"26")</f>
        <v>0</v>
      </c>
      <c r="AH39" s="38">
        <f>COUNTIF(C39:F39,"27")</f>
        <v>0</v>
      </c>
      <c r="AI39" s="38">
        <f>COUNTIF(C39:F39,"28")</f>
        <v>0</v>
      </c>
      <c r="AJ39" s="38">
        <f>COUNTIF(C39:F39,"29")</f>
        <v>0</v>
      </c>
      <c r="AK39" s="38">
        <f>COUNTIF(C39:F39,"30")</f>
        <v>0</v>
      </c>
      <c r="AL39" s="38">
        <f>COUNTIF(C39:F39,"31")</f>
        <v>0</v>
      </c>
      <c r="AM39" s="38">
        <f>COUNTIF(C39:F39,"32")</f>
        <v>0</v>
      </c>
      <c r="AN39" s="38">
        <f>COUNTIF(C39:F39,"33")</f>
        <v>0</v>
      </c>
      <c r="AO39" s="38">
        <f>COUNTIF(C39:F39,"34")</f>
        <v>0</v>
      </c>
      <c r="AP39" s="38">
        <f>COUNTIF(C39:F39,"35")</f>
        <v>0</v>
      </c>
      <c r="AQ39" s="38">
        <f>COUNTIF(C39:F39,"36")</f>
        <v>0</v>
      </c>
      <c r="AR39" s="27"/>
      <c r="AS39" s="26">
        <f>PRODUCT(H39,H$3)</f>
        <v>0</v>
      </c>
      <c r="AT39" s="26">
        <f>PRODUCT(I39,I$3)</f>
        <v>0</v>
      </c>
      <c r="AU39" s="26">
        <f>PRODUCT(J39,J$3)</f>
        <v>0</v>
      </c>
      <c r="AV39" s="26">
        <f>PRODUCT(K39,K$3)</f>
        <v>0</v>
      </c>
      <c r="AW39" s="26">
        <f>PRODUCT(L39,L$3)</f>
        <v>0</v>
      </c>
      <c r="AX39" s="26">
        <f>PRODUCT(M39,M$3)</f>
        <v>0</v>
      </c>
      <c r="AY39" s="26">
        <f>PRODUCT(N39,N$3)</f>
        <v>0</v>
      </c>
      <c r="AZ39" s="26">
        <f>PRODUCT(O39,O$3)</f>
        <v>0</v>
      </c>
      <c r="BA39" s="26">
        <f>PRODUCT(P39,P$3)</f>
        <v>0</v>
      </c>
      <c r="BB39" s="26">
        <f>PRODUCT(Q39,Q$3)</f>
        <v>0</v>
      </c>
      <c r="BC39" s="26">
        <f>PRODUCT(R39,R$3)</f>
        <v>0</v>
      </c>
      <c r="BD39" s="26">
        <f>PRODUCT(S39,S$3)</f>
        <v>0</v>
      </c>
      <c r="BE39" s="26">
        <f>PRODUCT(T39,T$3)</f>
        <v>106</v>
      </c>
      <c r="BF39" s="26">
        <f>PRODUCT(U39,U$3)</f>
        <v>0</v>
      </c>
      <c r="BG39" s="26">
        <f>PRODUCT(V39,V$3)</f>
        <v>0</v>
      </c>
      <c r="BH39" s="26">
        <f>PRODUCT(W39,W$3)</f>
        <v>0</v>
      </c>
      <c r="BI39" s="26">
        <f>PRODUCT(X39,X$3)</f>
        <v>0</v>
      </c>
      <c r="BJ39" s="26">
        <f>PRODUCT(Y39,Y$3)</f>
        <v>0</v>
      </c>
      <c r="BK39" s="26">
        <f>PRODUCT(Z39,Z$3)</f>
        <v>0</v>
      </c>
      <c r="BL39" s="26">
        <f>PRODUCT(AA39,AA$3)</f>
        <v>0</v>
      </c>
      <c r="BM39" s="26">
        <f>PRODUCT(AB39,AB$3)</f>
        <v>0</v>
      </c>
      <c r="BN39" s="26">
        <f>PRODUCT(AC39,AC$3)</f>
        <v>0</v>
      </c>
      <c r="BO39" s="26">
        <f>PRODUCT(AD39,AD$3)</f>
        <v>0</v>
      </c>
      <c r="BP39" s="26">
        <f>PRODUCT(AE39,AE$3)</f>
        <v>0</v>
      </c>
      <c r="BQ39" s="26">
        <f>PRODUCT(AF39,AF$3)</f>
        <v>0</v>
      </c>
      <c r="BR39" s="26">
        <f>PRODUCT(AG39,AG$3)</f>
        <v>0</v>
      </c>
      <c r="BS39" s="26">
        <f>PRODUCT(AH39,AH$3)</f>
        <v>0</v>
      </c>
      <c r="BT39" s="26">
        <f>PRODUCT(AI39,AI$3)</f>
        <v>0</v>
      </c>
      <c r="BU39" s="26">
        <f>PRODUCT(AJ39,AJ$3)</f>
        <v>0</v>
      </c>
      <c r="BV39" s="26">
        <f>PRODUCT(AK39,AK$3)</f>
        <v>0</v>
      </c>
      <c r="BW39" s="26">
        <f>PRODUCT(AL39,AL$3)</f>
        <v>0</v>
      </c>
      <c r="BX39" s="26">
        <f>PRODUCT(AM39,AM$3)</f>
        <v>0</v>
      </c>
      <c r="BY39" s="26">
        <f>PRODUCT(AN39,AN$3)</f>
        <v>0</v>
      </c>
      <c r="BZ39" s="26">
        <f>PRODUCT(AO39,AO$3)</f>
        <v>0</v>
      </c>
      <c r="CA39" s="26">
        <f>PRODUCT(AP39,AP$3)</f>
        <v>0</v>
      </c>
      <c r="CB39" s="26">
        <f>PRODUCT(AQ39,AQ$3)</f>
        <v>0</v>
      </c>
      <c r="CC39" s="39"/>
      <c r="CD39" s="48">
        <f>SUM(AS39:CB39)</f>
        <v>106</v>
      </c>
      <c r="CE39" s="40">
        <f>COUNT(C39:F39)</f>
        <v>2</v>
      </c>
      <c r="CF39" s="39"/>
      <c r="CI39" s="53"/>
    </row>
    <row r="40" spans="1:87" ht="12.75">
      <c r="A40" s="46">
        <v>37</v>
      </c>
      <c r="B40" s="91" t="s">
        <v>85</v>
      </c>
      <c r="C40" s="98"/>
      <c r="D40" s="93">
        <v>15</v>
      </c>
      <c r="E40" s="93">
        <v>8</v>
      </c>
      <c r="F40" s="93"/>
      <c r="G40" s="53"/>
      <c r="H40" s="26">
        <f>COUNTIF(C40:F40,"1")</f>
        <v>0</v>
      </c>
      <c r="I40" s="38">
        <f>COUNTIF(C40:F40,"2")</f>
        <v>0</v>
      </c>
      <c r="J40" s="38">
        <f>COUNTIF(C40:F40,"3")</f>
        <v>0</v>
      </c>
      <c r="K40" s="38">
        <f>COUNTIF(C40:F40,"4")</f>
        <v>0</v>
      </c>
      <c r="L40" s="38">
        <f>COUNTIF(C40:F40,"5")</f>
        <v>0</v>
      </c>
      <c r="M40" s="38">
        <f>COUNTIF(C40:F40,"6")</f>
        <v>0</v>
      </c>
      <c r="N40" s="38">
        <f>COUNTIF(C40:F40,"7")</f>
        <v>0</v>
      </c>
      <c r="O40" s="38">
        <f>COUNTIF(C40:F40,"8")</f>
        <v>1</v>
      </c>
      <c r="P40" s="38">
        <f>COUNTIF(C40:F40,"9")</f>
        <v>0</v>
      </c>
      <c r="Q40" s="38">
        <f>COUNTIF(C40:F40,"10")</f>
        <v>0</v>
      </c>
      <c r="R40" s="38">
        <f>COUNTIF(C40:F40,"11")</f>
        <v>0</v>
      </c>
      <c r="S40" s="38">
        <f>COUNTIF(C40:F40,"12")</f>
        <v>0</v>
      </c>
      <c r="T40" s="38">
        <f>COUNTIF(C40:F40,"13")</f>
        <v>0</v>
      </c>
      <c r="U40" s="38">
        <f>COUNTIF(C40:F40,"14")</f>
        <v>0</v>
      </c>
      <c r="V40" s="38">
        <f>COUNTIF(C40:F40,"15")</f>
        <v>1</v>
      </c>
      <c r="W40" s="38">
        <f>COUNTIF(C40:F40,"16")</f>
        <v>0</v>
      </c>
      <c r="X40" s="38">
        <f>COUNTIF(C40:F40,"17")</f>
        <v>0</v>
      </c>
      <c r="Y40" s="38">
        <f>COUNTIF(C40:F40,"18")</f>
        <v>0</v>
      </c>
      <c r="Z40" s="38">
        <f>COUNTIF(C40:F40,"19")</f>
        <v>0</v>
      </c>
      <c r="AA40" s="38">
        <f>COUNTIF(C40:F40,"20")</f>
        <v>0</v>
      </c>
      <c r="AB40" s="38">
        <f>COUNTIF(C40:F40,"21")</f>
        <v>0</v>
      </c>
      <c r="AC40" s="38">
        <f>COUNTIF(C40:F40,"22")</f>
        <v>0</v>
      </c>
      <c r="AD40" s="38">
        <f>COUNTIF(C40:F40,"23")</f>
        <v>0</v>
      </c>
      <c r="AE40" s="38">
        <f>COUNTIF(C40:F40,"24")</f>
        <v>0</v>
      </c>
      <c r="AF40" s="38">
        <f>COUNTIF(C40:F40,"25")</f>
        <v>0</v>
      </c>
      <c r="AG40" s="38">
        <f>COUNTIF(C40:F40,"26")</f>
        <v>0</v>
      </c>
      <c r="AH40" s="38">
        <f>COUNTIF(C40:F40,"27")</f>
        <v>0</v>
      </c>
      <c r="AI40" s="38">
        <f>COUNTIF(C40:F40,"28")</f>
        <v>0</v>
      </c>
      <c r="AJ40" s="38">
        <f>COUNTIF(C40:F40,"29")</f>
        <v>0</v>
      </c>
      <c r="AK40" s="38">
        <f>COUNTIF(C40:F40,"30")</f>
        <v>0</v>
      </c>
      <c r="AL40" s="38">
        <f>COUNTIF(C40:F40,"31")</f>
        <v>0</v>
      </c>
      <c r="AM40" s="38">
        <f>COUNTIF(C40:F40,"32")</f>
        <v>0</v>
      </c>
      <c r="AN40" s="38">
        <f>COUNTIF(C40:F40,"33")</f>
        <v>0</v>
      </c>
      <c r="AO40" s="38">
        <f>COUNTIF(C40:F40,"34")</f>
        <v>0</v>
      </c>
      <c r="AP40" s="38">
        <f>COUNTIF(C40:F40,"35")</f>
        <v>0</v>
      </c>
      <c r="AQ40" s="38">
        <f>COUNTIF(C40:F40,"36")</f>
        <v>0</v>
      </c>
      <c r="AR40" s="27"/>
      <c r="AS40" s="26">
        <f>PRODUCT(H40,H$3)</f>
        <v>0</v>
      </c>
      <c r="AT40" s="26">
        <f>PRODUCT(I40,I$3)</f>
        <v>0</v>
      </c>
      <c r="AU40" s="26">
        <f>PRODUCT(J40,J$3)</f>
        <v>0</v>
      </c>
      <c r="AV40" s="26">
        <f>PRODUCT(K40,K$3)</f>
        <v>0</v>
      </c>
      <c r="AW40" s="26">
        <f>PRODUCT(L40,L$3)</f>
        <v>0</v>
      </c>
      <c r="AX40" s="26">
        <f>PRODUCT(M40,M$3)</f>
        <v>0</v>
      </c>
      <c r="AY40" s="26">
        <f>PRODUCT(N40,N$3)</f>
        <v>0</v>
      </c>
      <c r="AZ40" s="26">
        <f>PRODUCT(O40,O$3)</f>
        <v>66</v>
      </c>
      <c r="BA40" s="26">
        <f>PRODUCT(P40,P$3)</f>
        <v>0</v>
      </c>
      <c r="BB40" s="26">
        <f>PRODUCT(Q40,Q$3)</f>
        <v>0</v>
      </c>
      <c r="BC40" s="26">
        <f>PRODUCT(R40,R$3)</f>
        <v>0</v>
      </c>
      <c r="BD40" s="26">
        <f>PRODUCT(S40,S$3)</f>
        <v>0</v>
      </c>
      <c r="BE40" s="26">
        <f>PRODUCT(T40,T$3)</f>
        <v>0</v>
      </c>
      <c r="BF40" s="26">
        <f>PRODUCT(U40,U$3)</f>
        <v>0</v>
      </c>
      <c r="BG40" s="26">
        <f>PRODUCT(V40,V$3)</f>
        <v>49</v>
      </c>
      <c r="BH40" s="26">
        <f>PRODUCT(W40,W$3)</f>
        <v>0</v>
      </c>
      <c r="BI40" s="26">
        <f>PRODUCT(X40,X$3)</f>
        <v>0</v>
      </c>
      <c r="BJ40" s="26">
        <f>PRODUCT(Y40,Y$3)</f>
        <v>0</v>
      </c>
      <c r="BK40" s="26">
        <f>PRODUCT(Z40,Z$3)</f>
        <v>0</v>
      </c>
      <c r="BL40" s="26">
        <f>PRODUCT(AA40,AA$3)</f>
        <v>0</v>
      </c>
      <c r="BM40" s="26">
        <f>PRODUCT(AB40,AB$3)</f>
        <v>0</v>
      </c>
      <c r="BN40" s="26">
        <f>PRODUCT(AC40,AC$3)</f>
        <v>0</v>
      </c>
      <c r="BO40" s="26">
        <f>PRODUCT(AD40,AD$3)</f>
        <v>0</v>
      </c>
      <c r="BP40" s="26">
        <f>PRODUCT(AE40,AE$3)</f>
        <v>0</v>
      </c>
      <c r="BQ40" s="26">
        <f>PRODUCT(AF40,AF$3)</f>
        <v>0</v>
      </c>
      <c r="BR40" s="26">
        <f>PRODUCT(AG40,AG$3)</f>
        <v>0</v>
      </c>
      <c r="BS40" s="26">
        <f>PRODUCT(AH40,AH$3)</f>
        <v>0</v>
      </c>
      <c r="BT40" s="26">
        <f>PRODUCT(AI40,AI$3)</f>
        <v>0</v>
      </c>
      <c r="BU40" s="26">
        <f>PRODUCT(AJ40,AJ$3)</f>
        <v>0</v>
      </c>
      <c r="BV40" s="26">
        <f>PRODUCT(AK40,AK$3)</f>
        <v>0</v>
      </c>
      <c r="BW40" s="26">
        <f>PRODUCT(AL40,AL$3)</f>
        <v>0</v>
      </c>
      <c r="BX40" s="26">
        <f>PRODUCT(AM40,AM$3)</f>
        <v>0</v>
      </c>
      <c r="BY40" s="26">
        <f>PRODUCT(AN40,AN$3)</f>
        <v>0</v>
      </c>
      <c r="BZ40" s="26">
        <f>PRODUCT(AO40,AO$3)</f>
        <v>0</v>
      </c>
      <c r="CA40" s="26">
        <f>PRODUCT(AP40,AP$3)</f>
        <v>0</v>
      </c>
      <c r="CB40" s="26">
        <f>PRODUCT(AQ40,AQ$3)</f>
        <v>0</v>
      </c>
      <c r="CC40" s="39"/>
      <c r="CD40" s="48">
        <f>SUM(AS40:CB40)</f>
        <v>115</v>
      </c>
      <c r="CE40" s="40">
        <f>COUNT(C40:F40)</f>
        <v>2</v>
      </c>
      <c r="CF40" s="39"/>
      <c r="CI40" s="53"/>
    </row>
    <row r="41" spans="1:87" ht="12.75">
      <c r="A41" s="46">
        <v>38</v>
      </c>
      <c r="B41" s="92" t="s">
        <v>58</v>
      </c>
      <c r="C41" s="98"/>
      <c r="D41" s="93">
        <v>18</v>
      </c>
      <c r="E41" s="93">
        <v>7</v>
      </c>
      <c r="F41" s="93">
        <v>4</v>
      </c>
      <c r="G41" s="53"/>
      <c r="H41" s="26">
        <f>COUNTIF(C41:F41,"1")</f>
        <v>0</v>
      </c>
      <c r="I41" s="38">
        <f>COUNTIF(C41:F41,"2")</f>
        <v>0</v>
      </c>
      <c r="J41" s="38">
        <f>COUNTIF(C41:F41,"3")</f>
        <v>0</v>
      </c>
      <c r="K41" s="38">
        <f>COUNTIF(C41:F41,"4")</f>
        <v>1</v>
      </c>
      <c r="L41" s="38">
        <f>COUNTIF(C41:F41,"5")</f>
        <v>0</v>
      </c>
      <c r="M41" s="38">
        <f>COUNTIF(C41:F41,"6")</f>
        <v>0</v>
      </c>
      <c r="N41" s="38">
        <f>COUNTIF(C41:F41,"7")</f>
        <v>1</v>
      </c>
      <c r="O41" s="38">
        <f>COUNTIF(C41:F41,"8")</f>
        <v>0</v>
      </c>
      <c r="P41" s="38">
        <f>COUNTIF(C41:F41,"9")</f>
        <v>0</v>
      </c>
      <c r="Q41" s="38">
        <f>COUNTIF(C41:F41,"10")</f>
        <v>0</v>
      </c>
      <c r="R41" s="38">
        <f>COUNTIF(C41:F41,"11")</f>
        <v>0</v>
      </c>
      <c r="S41" s="38">
        <f>COUNTIF(C41:F41,"12")</f>
        <v>0</v>
      </c>
      <c r="T41" s="38">
        <f>COUNTIF(C41:F41,"13")</f>
        <v>0</v>
      </c>
      <c r="U41" s="38">
        <f>COUNTIF(C41:F41,"14")</f>
        <v>0</v>
      </c>
      <c r="V41" s="38">
        <f>COUNTIF(C41:F41,"15")</f>
        <v>0</v>
      </c>
      <c r="W41" s="38">
        <f>COUNTIF(C41:F41,"16")</f>
        <v>0</v>
      </c>
      <c r="X41" s="38">
        <f>COUNTIF(C41:F41,"17")</f>
        <v>0</v>
      </c>
      <c r="Y41" s="38">
        <f>COUNTIF(C41:F41,"18")</f>
        <v>1</v>
      </c>
      <c r="Z41" s="38">
        <f>COUNTIF(C41:F41,"19")</f>
        <v>0</v>
      </c>
      <c r="AA41" s="38">
        <f>COUNTIF(C41:F41,"20")</f>
        <v>0</v>
      </c>
      <c r="AB41" s="38">
        <f>COUNTIF(C41:F41,"21")</f>
        <v>0</v>
      </c>
      <c r="AC41" s="38">
        <f>COUNTIF(C41:F41,"22")</f>
        <v>0</v>
      </c>
      <c r="AD41" s="38">
        <f>COUNTIF(C41:F41,"23")</f>
        <v>0</v>
      </c>
      <c r="AE41" s="38">
        <f>COUNTIF(C41:F41,"24")</f>
        <v>0</v>
      </c>
      <c r="AF41" s="38">
        <f>COUNTIF(C41:F41,"25")</f>
        <v>0</v>
      </c>
      <c r="AG41" s="38">
        <f>COUNTIF(C41:F41,"26")</f>
        <v>0</v>
      </c>
      <c r="AH41" s="38">
        <f>COUNTIF(C41:F41,"27")</f>
        <v>0</v>
      </c>
      <c r="AI41" s="38">
        <f>COUNTIF(C41:F41,"28")</f>
        <v>0</v>
      </c>
      <c r="AJ41" s="38">
        <f>COUNTIF(C41:F41,"29")</f>
        <v>0</v>
      </c>
      <c r="AK41" s="38">
        <f>COUNTIF(C41:F41,"30")</f>
        <v>0</v>
      </c>
      <c r="AL41" s="38">
        <f>COUNTIF(C41:F41,"31")</f>
        <v>0</v>
      </c>
      <c r="AM41" s="38">
        <f>COUNTIF(C41:F41,"32")</f>
        <v>0</v>
      </c>
      <c r="AN41" s="38">
        <f>COUNTIF(C41:F41,"33")</f>
        <v>0</v>
      </c>
      <c r="AO41" s="38">
        <f>COUNTIF(C41:F41,"34")</f>
        <v>0</v>
      </c>
      <c r="AP41" s="38">
        <f>COUNTIF(C41:F41,"35")</f>
        <v>0</v>
      </c>
      <c r="AQ41" s="38">
        <f>COUNTIF(C41:F41,"36")</f>
        <v>0</v>
      </c>
      <c r="AR41" s="27"/>
      <c r="AS41" s="26">
        <f>PRODUCT(H41,H$3)</f>
        <v>0</v>
      </c>
      <c r="AT41" s="26">
        <f>PRODUCT(I41,I$3)</f>
        <v>0</v>
      </c>
      <c r="AU41" s="26">
        <f>PRODUCT(J41,J$3)</f>
        <v>0</v>
      </c>
      <c r="AV41" s="26">
        <f>PRODUCT(K41,K$3)</f>
        <v>81</v>
      </c>
      <c r="AW41" s="26">
        <f>PRODUCT(L41,L$3)</f>
        <v>0</v>
      </c>
      <c r="AX41" s="26">
        <f>PRODUCT(M41,M$3)</f>
        <v>0</v>
      </c>
      <c r="AY41" s="26">
        <f>PRODUCT(N41,N$3)</f>
        <v>69</v>
      </c>
      <c r="AZ41" s="26">
        <f>PRODUCT(O41,O$3)</f>
        <v>0</v>
      </c>
      <c r="BA41" s="26">
        <f>PRODUCT(P41,P$3)</f>
        <v>0</v>
      </c>
      <c r="BB41" s="26">
        <f>PRODUCT(Q41,Q$3)</f>
        <v>0</v>
      </c>
      <c r="BC41" s="26">
        <f>PRODUCT(R41,R$3)</f>
        <v>0</v>
      </c>
      <c r="BD41" s="26">
        <f>PRODUCT(S41,S$3)</f>
        <v>0</v>
      </c>
      <c r="BE41" s="26">
        <f>PRODUCT(T41,T$3)</f>
        <v>0</v>
      </c>
      <c r="BF41" s="26">
        <f>PRODUCT(U41,U$3)</f>
        <v>0</v>
      </c>
      <c r="BG41" s="26">
        <f>PRODUCT(V41,V$3)</f>
        <v>0</v>
      </c>
      <c r="BH41" s="26">
        <f>PRODUCT(W41,W$3)</f>
        <v>0</v>
      </c>
      <c r="BI41" s="26">
        <f>PRODUCT(X41,X$3)</f>
        <v>0</v>
      </c>
      <c r="BJ41" s="26">
        <f>PRODUCT(Y41,Y$3)</f>
        <v>41</v>
      </c>
      <c r="BK41" s="26">
        <f>PRODUCT(Z41,Z$3)</f>
        <v>0</v>
      </c>
      <c r="BL41" s="26">
        <f>PRODUCT(AA41,AA$3)</f>
        <v>0</v>
      </c>
      <c r="BM41" s="26">
        <f>PRODUCT(AB41,AB$3)</f>
        <v>0</v>
      </c>
      <c r="BN41" s="26">
        <f>PRODUCT(AC41,AC$3)</f>
        <v>0</v>
      </c>
      <c r="BO41" s="26">
        <f>PRODUCT(AD41,AD$3)</f>
        <v>0</v>
      </c>
      <c r="BP41" s="26">
        <f>PRODUCT(AE41,AE$3)</f>
        <v>0</v>
      </c>
      <c r="BQ41" s="26">
        <f>PRODUCT(AF41,AF$3)</f>
        <v>0</v>
      </c>
      <c r="BR41" s="26">
        <f>PRODUCT(AG41,AG$3)</f>
        <v>0</v>
      </c>
      <c r="BS41" s="26">
        <f>PRODUCT(AH41,AH$3)</f>
        <v>0</v>
      </c>
      <c r="BT41" s="26">
        <f>PRODUCT(AI41,AI$3)</f>
        <v>0</v>
      </c>
      <c r="BU41" s="26">
        <f>PRODUCT(AJ41,AJ$3)</f>
        <v>0</v>
      </c>
      <c r="BV41" s="26">
        <f>PRODUCT(AK41,AK$3)</f>
        <v>0</v>
      </c>
      <c r="BW41" s="26">
        <f>PRODUCT(AL41,AL$3)</f>
        <v>0</v>
      </c>
      <c r="BX41" s="26">
        <f>PRODUCT(AM41,AM$3)</f>
        <v>0</v>
      </c>
      <c r="BY41" s="26">
        <f>PRODUCT(AN41,AN$3)</f>
        <v>0</v>
      </c>
      <c r="BZ41" s="26">
        <f>PRODUCT(AO41,AO$3)</f>
        <v>0</v>
      </c>
      <c r="CA41" s="26">
        <f>PRODUCT(AP41,AP$3)</f>
        <v>0</v>
      </c>
      <c r="CB41" s="26">
        <f>PRODUCT(AQ41,AQ$3)</f>
        <v>0</v>
      </c>
      <c r="CC41" s="39"/>
      <c r="CD41" s="48">
        <f>SUM(AS41:CB41)</f>
        <v>191</v>
      </c>
      <c r="CE41" s="40">
        <f>COUNT(C41:F41)</f>
        <v>3</v>
      </c>
      <c r="CF41" s="39"/>
      <c r="CI41" s="53"/>
    </row>
    <row r="42" spans="1:87" ht="12.75">
      <c r="A42" s="46">
        <v>39</v>
      </c>
      <c r="B42" s="92" t="s">
        <v>124</v>
      </c>
      <c r="C42" s="98"/>
      <c r="D42" s="93">
        <v>19</v>
      </c>
      <c r="E42" s="93"/>
      <c r="F42" s="93"/>
      <c r="G42" s="53"/>
      <c r="H42" s="26">
        <f>COUNTIF(C42:F42,"1")</f>
        <v>0</v>
      </c>
      <c r="I42" s="38">
        <f>COUNTIF(C42:F42,"2")</f>
        <v>0</v>
      </c>
      <c r="J42" s="38">
        <f>COUNTIF(C42:F42,"3")</f>
        <v>0</v>
      </c>
      <c r="K42" s="38">
        <f>COUNTIF(C42:F42,"4")</f>
        <v>0</v>
      </c>
      <c r="L42" s="38">
        <f>COUNTIF(C42:F42,"5")</f>
        <v>0</v>
      </c>
      <c r="M42" s="38">
        <f>COUNTIF(C42:F42,"6")</f>
        <v>0</v>
      </c>
      <c r="N42" s="38">
        <f>COUNTIF(C42:F42,"7")</f>
        <v>0</v>
      </c>
      <c r="O42" s="38">
        <f>COUNTIF(C42:F42,"8")</f>
        <v>0</v>
      </c>
      <c r="P42" s="38">
        <f>COUNTIF(C42:F42,"9")</f>
        <v>0</v>
      </c>
      <c r="Q42" s="38">
        <f>COUNTIF(C42:F42,"10")</f>
        <v>0</v>
      </c>
      <c r="R42" s="38">
        <f>COUNTIF(C42:F42,"11")</f>
        <v>0</v>
      </c>
      <c r="S42" s="38">
        <f>COUNTIF(C42:F42,"12")</f>
        <v>0</v>
      </c>
      <c r="T42" s="38">
        <f>COUNTIF(C42:F42,"13")</f>
        <v>0</v>
      </c>
      <c r="U42" s="38">
        <f>COUNTIF(C42:F42,"14")</f>
        <v>0</v>
      </c>
      <c r="V42" s="38">
        <f>COUNTIF(C42:F42,"15")</f>
        <v>0</v>
      </c>
      <c r="W42" s="38">
        <f>COUNTIF(C42:F42,"16")</f>
        <v>0</v>
      </c>
      <c r="X42" s="38">
        <f>COUNTIF(C42:F42,"17")</f>
        <v>0</v>
      </c>
      <c r="Y42" s="38">
        <f>COUNTIF(C42:F42,"18")</f>
        <v>0</v>
      </c>
      <c r="Z42" s="38">
        <f>COUNTIF(C42:F42,"19")</f>
        <v>1</v>
      </c>
      <c r="AA42" s="38">
        <f>COUNTIF(C42:F42,"20")</f>
        <v>0</v>
      </c>
      <c r="AB42" s="38">
        <f>COUNTIF(C42:F42,"21")</f>
        <v>0</v>
      </c>
      <c r="AC42" s="38">
        <f>COUNTIF(C42:F42,"22")</f>
        <v>0</v>
      </c>
      <c r="AD42" s="38">
        <f>COUNTIF(C42:F42,"23")</f>
        <v>0</v>
      </c>
      <c r="AE42" s="38">
        <f>COUNTIF(C42:F42,"24")</f>
        <v>0</v>
      </c>
      <c r="AF42" s="38">
        <f>COUNTIF(C42:F42,"25")</f>
        <v>0</v>
      </c>
      <c r="AG42" s="38">
        <f>COUNTIF(C42:F42,"26")</f>
        <v>0</v>
      </c>
      <c r="AH42" s="38">
        <f>COUNTIF(C42:F42,"27")</f>
        <v>0</v>
      </c>
      <c r="AI42" s="38">
        <f>COUNTIF(C42:F42,"28")</f>
        <v>0</v>
      </c>
      <c r="AJ42" s="38">
        <f>COUNTIF(C42:F42,"29")</f>
        <v>0</v>
      </c>
      <c r="AK42" s="38">
        <f>COUNTIF(C42:F42,"30")</f>
        <v>0</v>
      </c>
      <c r="AL42" s="38">
        <f>COUNTIF(C42:F42,"31")</f>
        <v>0</v>
      </c>
      <c r="AM42" s="38">
        <f>COUNTIF(C42:F42,"32")</f>
        <v>0</v>
      </c>
      <c r="AN42" s="38">
        <f>COUNTIF(C42:F42,"33")</f>
        <v>0</v>
      </c>
      <c r="AO42" s="38">
        <f>COUNTIF(C42:F42,"34")</f>
        <v>0</v>
      </c>
      <c r="AP42" s="38">
        <f>COUNTIF(C42:F42,"35")</f>
        <v>0</v>
      </c>
      <c r="AQ42" s="38">
        <f>COUNTIF(C42:F42,"36")</f>
        <v>0</v>
      </c>
      <c r="AR42" s="27"/>
      <c r="AS42" s="26">
        <f>PRODUCT(H42,H$3)</f>
        <v>0</v>
      </c>
      <c r="AT42" s="26">
        <f>PRODUCT(I42,I$3)</f>
        <v>0</v>
      </c>
      <c r="AU42" s="26">
        <f>PRODUCT(J42,J$3)</f>
        <v>0</v>
      </c>
      <c r="AV42" s="26">
        <f>PRODUCT(K42,K$3)</f>
        <v>0</v>
      </c>
      <c r="AW42" s="26">
        <f>PRODUCT(L42,L$3)</f>
        <v>0</v>
      </c>
      <c r="AX42" s="26">
        <f>PRODUCT(M42,M$3)</f>
        <v>0</v>
      </c>
      <c r="AY42" s="26">
        <f>PRODUCT(N42,N$3)</f>
        <v>0</v>
      </c>
      <c r="AZ42" s="26">
        <f>PRODUCT(O42,O$3)</f>
        <v>0</v>
      </c>
      <c r="BA42" s="26">
        <f>PRODUCT(P42,P$3)</f>
        <v>0</v>
      </c>
      <c r="BB42" s="26">
        <f>PRODUCT(Q42,Q$3)</f>
        <v>0</v>
      </c>
      <c r="BC42" s="26">
        <f>PRODUCT(R42,R$3)</f>
        <v>0</v>
      </c>
      <c r="BD42" s="26">
        <f>PRODUCT(S42,S$3)</f>
        <v>0</v>
      </c>
      <c r="BE42" s="26">
        <f>PRODUCT(T42,T$3)</f>
        <v>0</v>
      </c>
      <c r="BF42" s="26">
        <f>PRODUCT(U42,U$3)</f>
        <v>0</v>
      </c>
      <c r="BG42" s="26">
        <f>PRODUCT(V42,V$3)</f>
        <v>0</v>
      </c>
      <c r="BH42" s="26">
        <f>PRODUCT(W42,W$3)</f>
        <v>0</v>
      </c>
      <c r="BI42" s="26">
        <f>PRODUCT(X42,X$3)</f>
        <v>0</v>
      </c>
      <c r="BJ42" s="26">
        <f>PRODUCT(Y42,Y$3)</f>
        <v>0</v>
      </c>
      <c r="BK42" s="26">
        <f>PRODUCT(Z42,Z$3)</f>
        <v>39</v>
      </c>
      <c r="BL42" s="26">
        <f>PRODUCT(AA42,AA$3)</f>
        <v>0</v>
      </c>
      <c r="BM42" s="26">
        <f>PRODUCT(AB42,AB$3)</f>
        <v>0</v>
      </c>
      <c r="BN42" s="26">
        <f>PRODUCT(AC42,AC$3)</f>
        <v>0</v>
      </c>
      <c r="BO42" s="26">
        <f>PRODUCT(AD42,AD$3)</f>
        <v>0</v>
      </c>
      <c r="BP42" s="26">
        <f>PRODUCT(AE42,AE$3)</f>
        <v>0</v>
      </c>
      <c r="BQ42" s="26">
        <f>PRODUCT(AF42,AF$3)</f>
        <v>0</v>
      </c>
      <c r="BR42" s="26">
        <f>PRODUCT(AG42,AG$3)</f>
        <v>0</v>
      </c>
      <c r="BS42" s="26">
        <f>PRODUCT(AH42,AH$3)</f>
        <v>0</v>
      </c>
      <c r="BT42" s="26">
        <f>PRODUCT(AI42,AI$3)</f>
        <v>0</v>
      </c>
      <c r="BU42" s="26">
        <f>PRODUCT(AJ42,AJ$3)</f>
        <v>0</v>
      </c>
      <c r="BV42" s="26">
        <f>PRODUCT(AK42,AK$3)</f>
        <v>0</v>
      </c>
      <c r="BW42" s="26">
        <f>PRODUCT(AL42,AL$3)</f>
        <v>0</v>
      </c>
      <c r="BX42" s="26">
        <f>PRODUCT(AM42,AM$3)</f>
        <v>0</v>
      </c>
      <c r="BY42" s="26">
        <f>PRODUCT(AN42,AN$3)</f>
        <v>0</v>
      </c>
      <c r="BZ42" s="26">
        <f>PRODUCT(AO42,AO$3)</f>
        <v>0</v>
      </c>
      <c r="CA42" s="26">
        <f>PRODUCT(AP42,AP$3)</f>
        <v>0</v>
      </c>
      <c r="CB42" s="26">
        <f>PRODUCT(AQ42,AQ$3)</f>
        <v>0</v>
      </c>
      <c r="CC42" s="39"/>
      <c r="CD42" s="48">
        <f>SUM(AS42:CB42)</f>
        <v>39</v>
      </c>
      <c r="CE42" s="40">
        <f>COUNT(C42:F42)</f>
        <v>1</v>
      </c>
      <c r="CF42" s="39"/>
      <c r="CI42" s="53"/>
    </row>
    <row r="43" spans="1:87" ht="12.75">
      <c r="A43" s="46">
        <v>40</v>
      </c>
      <c r="B43" s="92" t="s">
        <v>125</v>
      </c>
      <c r="C43" s="98"/>
      <c r="D43" s="93">
        <v>23</v>
      </c>
      <c r="E43" s="93"/>
      <c r="F43" s="93"/>
      <c r="G43" s="53"/>
      <c r="H43" s="26">
        <f>COUNTIF(C43:F43,"1")</f>
        <v>0</v>
      </c>
      <c r="I43" s="38">
        <f>COUNTIF(C43:F43,"2")</f>
        <v>0</v>
      </c>
      <c r="J43" s="38">
        <f>COUNTIF(C43:F43,"3")</f>
        <v>0</v>
      </c>
      <c r="K43" s="38">
        <f>COUNTIF(C43:F43,"4")</f>
        <v>0</v>
      </c>
      <c r="L43" s="38">
        <f>COUNTIF(C43:F43,"5")</f>
        <v>0</v>
      </c>
      <c r="M43" s="38">
        <f>COUNTIF(C43:F43,"6")</f>
        <v>0</v>
      </c>
      <c r="N43" s="38">
        <f>COUNTIF(C43:F43,"7")</f>
        <v>0</v>
      </c>
      <c r="O43" s="38">
        <f>COUNTIF(C43:F43,"8")</f>
        <v>0</v>
      </c>
      <c r="P43" s="38">
        <f>COUNTIF(C43:F43,"9")</f>
        <v>0</v>
      </c>
      <c r="Q43" s="38">
        <f>COUNTIF(C43:F43,"10")</f>
        <v>0</v>
      </c>
      <c r="R43" s="38">
        <f>COUNTIF(C43:F43,"11")</f>
        <v>0</v>
      </c>
      <c r="S43" s="38">
        <f>COUNTIF(C43:F43,"12")</f>
        <v>0</v>
      </c>
      <c r="T43" s="38">
        <f>COUNTIF(C43:F43,"13")</f>
        <v>0</v>
      </c>
      <c r="U43" s="38">
        <f>COUNTIF(C43:F43,"14")</f>
        <v>0</v>
      </c>
      <c r="V43" s="38">
        <f>COUNTIF(C43:F43,"15")</f>
        <v>0</v>
      </c>
      <c r="W43" s="38">
        <f>COUNTIF(C43:F43,"16")</f>
        <v>0</v>
      </c>
      <c r="X43" s="38">
        <f>COUNTIF(C43:F43,"17")</f>
        <v>0</v>
      </c>
      <c r="Y43" s="38">
        <f>COUNTIF(C43:F43,"18")</f>
        <v>0</v>
      </c>
      <c r="Z43" s="38">
        <f>COUNTIF(C43:F43,"19")</f>
        <v>0</v>
      </c>
      <c r="AA43" s="38">
        <f>COUNTIF(C43:F43,"20")</f>
        <v>0</v>
      </c>
      <c r="AB43" s="38">
        <f>COUNTIF(C43:F43,"21")</f>
        <v>0</v>
      </c>
      <c r="AC43" s="38">
        <f>COUNTIF(C43:F43,"22")</f>
        <v>0</v>
      </c>
      <c r="AD43" s="38">
        <f>COUNTIF(C43:F43,"23")</f>
        <v>1</v>
      </c>
      <c r="AE43" s="38">
        <f>COUNTIF(C43:F43,"24")</f>
        <v>0</v>
      </c>
      <c r="AF43" s="38">
        <f>COUNTIF(C43:F43,"25")</f>
        <v>0</v>
      </c>
      <c r="AG43" s="38">
        <f>COUNTIF(C43:F43,"26")</f>
        <v>0</v>
      </c>
      <c r="AH43" s="38">
        <f>COUNTIF(C43:F43,"27")</f>
        <v>0</v>
      </c>
      <c r="AI43" s="38">
        <f>COUNTIF(C43:F43,"28")</f>
        <v>0</v>
      </c>
      <c r="AJ43" s="38">
        <f>COUNTIF(C43:F43,"29")</f>
        <v>0</v>
      </c>
      <c r="AK43" s="38">
        <f>COUNTIF(C43:F43,"30")</f>
        <v>0</v>
      </c>
      <c r="AL43" s="38">
        <f>COUNTIF(C43:F43,"31")</f>
        <v>0</v>
      </c>
      <c r="AM43" s="38">
        <f>COUNTIF(C43:F43,"32")</f>
        <v>0</v>
      </c>
      <c r="AN43" s="38">
        <f>COUNTIF(C43:F43,"33")</f>
        <v>0</v>
      </c>
      <c r="AO43" s="38">
        <f>COUNTIF(C43:F43,"34")</f>
        <v>0</v>
      </c>
      <c r="AP43" s="38">
        <f>COUNTIF(C43:F43,"35")</f>
        <v>0</v>
      </c>
      <c r="AQ43" s="38">
        <f>COUNTIF(C43:F43,"36")</f>
        <v>0</v>
      </c>
      <c r="AR43" s="27"/>
      <c r="AS43" s="26">
        <f>PRODUCT(H43,H$3)</f>
        <v>0</v>
      </c>
      <c r="AT43" s="26">
        <f>PRODUCT(I43,I$3)</f>
        <v>0</v>
      </c>
      <c r="AU43" s="26">
        <f>PRODUCT(J43,J$3)</f>
        <v>0</v>
      </c>
      <c r="AV43" s="26">
        <f>PRODUCT(K43,K$3)</f>
        <v>0</v>
      </c>
      <c r="AW43" s="26">
        <f>PRODUCT(L43,L$3)</f>
        <v>0</v>
      </c>
      <c r="AX43" s="26">
        <f>PRODUCT(M43,M$3)</f>
        <v>0</v>
      </c>
      <c r="AY43" s="26">
        <f>PRODUCT(N43,N$3)</f>
        <v>0</v>
      </c>
      <c r="AZ43" s="26">
        <f>PRODUCT(O43,O$3)</f>
        <v>0</v>
      </c>
      <c r="BA43" s="26">
        <f>PRODUCT(P43,P$3)</f>
        <v>0</v>
      </c>
      <c r="BB43" s="26">
        <f>PRODUCT(Q43,Q$3)</f>
        <v>0</v>
      </c>
      <c r="BC43" s="26">
        <f>PRODUCT(R43,R$3)</f>
        <v>0</v>
      </c>
      <c r="BD43" s="26">
        <f>PRODUCT(S43,S$3)</f>
        <v>0</v>
      </c>
      <c r="BE43" s="26">
        <f>PRODUCT(T43,T$3)</f>
        <v>0</v>
      </c>
      <c r="BF43" s="26">
        <f>PRODUCT(U43,U$3)</f>
        <v>0</v>
      </c>
      <c r="BG43" s="26">
        <f>PRODUCT(V43,V$3)</f>
        <v>0</v>
      </c>
      <c r="BH43" s="26">
        <f>PRODUCT(W43,W$3)</f>
        <v>0</v>
      </c>
      <c r="BI43" s="26">
        <f>PRODUCT(X43,X$3)</f>
        <v>0</v>
      </c>
      <c r="BJ43" s="26">
        <f>PRODUCT(Y43,Y$3)</f>
        <v>0</v>
      </c>
      <c r="BK43" s="26">
        <f>PRODUCT(Z43,Z$3)</f>
        <v>0</v>
      </c>
      <c r="BL43" s="26">
        <f>PRODUCT(AA43,AA$3)</f>
        <v>0</v>
      </c>
      <c r="BM43" s="26">
        <f>PRODUCT(AB43,AB$3)</f>
        <v>0</v>
      </c>
      <c r="BN43" s="26">
        <f>PRODUCT(AC43,AC$3)</f>
        <v>0</v>
      </c>
      <c r="BO43" s="26">
        <f>PRODUCT(AD43,AD$3)</f>
        <v>31</v>
      </c>
      <c r="BP43" s="26">
        <f>PRODUCT(AE43,AE$3)</f>
        <v>0</v>
      </c>
      <c r="BQ43" s="26">
        <f>PRODUCT(AF43,AF$3)</f>
        <v>0</v>
      </c>
      <c r="BR43" s="26">
        <f>PRODUCT(AG43,AG$3)</f>
        <v>0</v>
      </c>
      <c r="BS43" s="26">
        <f>PRODUCT(AH43,AH$3)</f>
        <v>0</v>
      </c>
      <c r="BT43" s="26">
        <f>PRODUCT(AI43,AI$3)</f>
        <v>0</v>
      </c>
      <c r="BU43" s="26">
        <f>PRODUCT(AJ43,AJ$3)</f>
        <v>0</v>
      </c>
      <c r="BV43" s="26">
        <f>PRODUCT(AK43,AK$3)</f>
        <v>0</v>
      </c>
      <c r="BW43" s="26">
        <f>PRODUCT(AL43,AL$3)</f>
        <v>0</v>
      </c>
      <c r="BX43" s="26">
        <f>PRODUCT(AM43,AM$3)</f>
        <v>0</v>
      </c>
      <c r="BY43" s="26">
        <f>PRODUCT(AN43,AN$3)</f>
        <v>0</v>
      </c>
      <c r="BZ43" s="26">
        <f>PRODUCT(AO43,AO$3)</f>
        <v>0</v>
      </c>
      <c r="CA43" s="26">
        <f>PRODUCT(AP43,AP$3)</f>
        <v>0</v>
      </c>
      <c r="CB43" s="26">
        <f>PRODUCT(AQ43,AQ$3)</f>
        <v>0</v>
      </c>
      <c r="CC43" s="39"/>
      <c r="CD43" s="48">
        <f>SUM(AS43:CB43)</f>
        <v>31</v>
      </c>
      <c r="CE43" s="40">
        <f>COUNT(C43:F43)</f>
        <v>1</v>
      </c>
      <c r="CF43" s="39"/>
      <c r="CI43" s="53"/>
    </row>
    <row r="44" spans="1:87" ht="12.75">
      <c r="A44" s="46">
        <v>41</v>
      </c>
      <c r="B44" s="92" t="s">
        <v>126</v>
      </c>
      <c r="C44" s="98"/>
      <c r="D44" s="93">
        <v>26</v>
      </c>
      <c r="E44" s="93"/>
      <c r="F44" s="93"/>
      <c r="G44" s="53"/>
      <c r="H44" s="26">
        <f>COUNTIF(C44:F44,"1")</f>
        <v>0</v>
      </c>
      <c r="I44" s="38">
        <f>COUNTIF(C44:F44,"2")</f>
        <v>0</v>
      </c>
      <c r="J44" s="38">
        <f>COUNTIF(C44:F44,"3")</f>
        <v>0</v>
      </c>
      <c r="K44" s="38">
        <f>COUNTIF(C44:F44,"4")</f>
        <v>0</v>
      </c>
      <c r="L44" s="38">
        <f>COUNTIF(C44:F44,"5")</f>
        <v>0</v>
      </c>
      <c r="M44" s="38">
        <f>COUNTIF(C44:F44,"6")</f>
        <v>0</v>
      </c>
      <c r="N44" s="38">
        <f>COUNTIF(C44:F44,"7")</f>
        <v>0</v>
      </c>
      <c r="O44" s="38">
        <f>COUNTIF(C44:F44,"8")</f>
        <v>0</v>
      </c>
      <c r="P44" s="38">
        <f>COUNTIF(C44:F44,"9")</f>
        <v>0</v>
      </c>
      <c r="Q44" s="38">
        <f>COUNTIF(C44:F44,"10")</f>
        <v>0</v>
      </c>
      <c r="R44" s="38">
        <f>COUNTIF(C44:F44,"11")</f>
        <v>0</v>
      </c>
      <c r="S44" s="38">
        <f>COUNTIF(C44:F44,"12")</f>
        <v>0</v>
      </c>
      <c r="T44" s="38">
        <f>COUNTIF(C44:F44,"13")</f>
        <v>0</v>
      </c>
      <c r="U44" s="38">
        <f>COUNTIF(C44:F44,"14")</f>
        <v>0</v>
      </c>
      <c r="V44" s="38">
        <f>COUNTIF(C44:F44,"15")</f>
        <v>0</v>
      </c>
      <c r="W44" s="38">
        <f>COUNTIF(C44:F44,"16")</f>
        <v>0</v>
      </c>
      <c r="X44" s="38">
        <f>COUNTIF(C44:F44,"17")</f>
        <v>0</v>
      </c>
      <c r="Y44" s="38">
        <f>COUNTIF(C44:F44,"18")</f>
        <v>0</v>
      </c>
      <c r="Z44" s="38">
        <f>COUNTIF(C44:F44,"19")</f>
        <v>0</v>
      </c>
      <c r="AA44" s="38">
        <f>COUNTIF(C44:F44,"20")</f>
        <v>0</v>
      </c>
      <c r="AB44" s="38">
        <f>COUNTIF(C44:F44,"21")</f>
        <v>0</v>
      </c>
      <c r="AC44" s="38">
        <f>COUNTIF(C44:F44,"22")</f>
        <v>0</v>
      </c>
      <c r="AD44" s="38">
        <f>COUNTIF(C44:F44,"23")</f>
        <v>0</v>
      </c>
      <c r="AE44" s="38">
        <f>COUNTIF(C44:F44,"24")</f>
        <v>0</v>
      </c>
      <c r="AF44" s="38">
        <f>COUNTIF(C44:F44,"25")</f>
        <v>0</v>
      </c>
      <c r="AG44" s="38">
        <f>COUNTIF(C44:F44,"26")</f>
        <v>1</v>
      </c>
      <c r="AH44" s="38">
        <f>COUNTIF(C44:F44,"27")</f>
        <v>0</v>
      </c>
      <c r="AI44" s="38">
        <f>COUNTIF(C44:F44,"28")</f>
        <v>0</v>
      </c>
      <c r="AJ44" s="38">
        <f>COUNTIF(C44:F44,"29")</f>
        <v>0</v>
      </c>
      <c r="AK44" s="38">
        <f>COUNTIF(C44:F44,"30")</f>
        <v>0</v>
      </c>
      <c r="AL44" s="38">
        <f>COUNTIF(C44:F44,"31")</f>
        <v>0</v>
      </c>
      <c r="AM44" s="38">
        <f>COUNTIF(C44:F44,"32")</f>
        <v>0</v>
      </c>
      <c r="AN44" s="38">
        <f>COUNTIF(C44:F44,"33")</f>
        <v>0</v>
      </c>
      <c r="AO44" s="38">
        <f>COUNTIF(C44:F44,"34")</f>
        <v>0</v>
      </c>
      <c r="AP44" s="38">
        <f>COUNTIF(C44:F44,"35")</f>
        <v>0</v>
      </c>
      <c r="AQ44" s="38">
        <f>COUNTIF(C44:F44,"36")</f>
        <v>0</v>
      </c>
      <c r="AR44" s="27"/>
      <c r="AS44" s="26">
        <f>PRODUCT(H44,H$3)</f>
        <v>0</v>
      </c>
      <c r="AT44" s="26">
        <f>PRODUCT(I44,I$3)</f>
        <v>0</v>
      </c>
      <c r="AU44" s="26">
        <f>PRODUCT(J44,J$3)</f>
        <v>0</v>
      </c>
      <c r="AV44" s="26">
        <f>PRODUCT(K44,K$3)</f>
        <v>0</v>
      </c>
      <c r="AW44" s="26">
        <f>PRODUCT(L44,L$3)</f>
        <v>0</v>
      </c>
      <c r="AX44" s="26">
        <f>PRODUCT(M44,M$3)</f>
        <v>0</v>
      </c>
      <c r="AY44" s="26">
        <f>PRODUCT(N44,N$3)</f>
        <v>0</v>
      </c>
      <c r="AZ44" s="26">
        <f>PRODUCT(O44,O$3)</f>
        <v>0</v>
      </c>
      <c r="BA44" s="26">
        <f>PRODUCT(P44,P$3)</f>
        <v>0</v>
      </c>
      <c r="BB44" s="26">
        <f>PRODUCT(Q44,Q$3)</f>
        <v>0</v>
      </c>
      <c r="BC44" s="26">
        <f>PRODUCT(R44,R$3)</f>
        <v>0</v>
      </c>
      <c r="BD44" s="26">
        <f>PRODUCT(S44,S$3)</f>
        <v>0</v>
      </c>
      <c r="BE44" s="26">
        <f>PRODUCT(T44,T$3)</f>
        <v>0</v>
      </c>
      <c r="BF44" s="26">
        <f>PRODUCT(U44,U$3)</f>
        <v>0</v>
      </c>
      <c r="BG44" s="26">
        <f>PRODUCT(V44,V$3)</f>
        <v>0</v>
      </c>
      <c r="BH44" s="26">
        <f>PRODUCT(W44,W$3)</f>
        <v>0</v>
      </c>
      <c r="BI44" s="26">
        <f>PRODUCT(X44,X$3)</f>
        <v>0</v>
      </c>
      <c r="BJ44" s="26">
        <f>PRODUCT(Y44,Y$3)</f>
        <v>0</v>
      </c>
      <c r="BK44" s="26">
        <f>PRODUCT(Z44,Z$3)</f>
        <v>0</v>
      </c>
      <c r="BL44" s="26">
        <f>PRODUCT(AA44,AA$3)</f>
        <v>0</v>
      </c>
      <c r="BM44" s="26">
        <f>PRODUCT(AB44,AB$3)</f>
        <v>0</v>
      </c>
      <c r="BN44" s="26">
        <f>PRODUCT(AC44,AC$3)</f>
        <v>0</v>
      </c>
      <c r="BO44" s="26">
        <f>PRODUCT(AD44,AD$3)</f>
        <v>0</v>
      </c>
      <c r="BP44" s="26">
        <f>PRODUCT(AE44,AE$3)</f>
        <v>0</v>
      </c>
      <c r="BQ44" s="26">
        <f>PRODUCT(AF44,AF$3)</f>
        <v>0</v>
      </c>
      <c r="BR44" s="26">
        <f>PRODUCT(AG44,AG$3)</f>
        <v>25</v>
      </c>
      <c r="BS44" s="26">
        <f>PRODUCT(AH44,AH$3)</f>
        <v>0</v>
      </c>
      <c r="BT44" s="26">
        <f>PRODUCT(AI44,AI$3)</f>
        <v>0</v>
      </c>
      <c r="BU44" s="26">
        <f>PRODUCT(AJ44,AJ$3)</f>
        <v>0</v>
      </c>
      <c r="BV44" s="26">
        <f>PRODUCT(AK44,AK$3)</f>
        <v>0</v>
      </c>
      <c r="BW44" s="26">
        <f>PRODUCT(AL44,AL$3)</f>
        <v>0</v>
      </c>
      <c r="BX44" s="26">
        <f>PRODUCT(AM44,AM$3)</f>
        <v>0</v>
      </c>
      <c r="BY44" s="26">
        <f>PRODUCT(AN44,AN$3)</f>
        <v>0</v>
      </c>
      <c r="BZ44" s="26">
        <f>PRODUCT(AO44,AO$3)</f>
        <v>0</v>
      </c>
      <c r="CA44" s="26">
        <f>PRODUCT(AP44,AP$3)</f>
        <v>0</v>
      </c>
      <c r="CB44" s="26">
        <f>PRODUCT(AQ44,AQ$3)</f>
        <v>0</v>
      </c>
      <c r="CC44" s="39"/>
      <c r="CD44" s="48">
        <f>SUM(AS44:CB44)</f>
        <v>25</v>
      </c>
      <c r="CE44" s="40">
        <f>COUNT(C44:F44)</f>
        <v>1</v>
      </c>
      <c r="CF44" s="39"/>
      <c r="CI44" s="53"/>
    </row>
    <row r="45" spans="1:87" ht="12.75">
      <c r="A45" s="46">
        <v>42</v>
      </c>
      <c r="B45" s="92" t="s">
        <v>61</v>
      </c>
      <c r="C45" s="98"/>
      <c r="D45" s="93">
        <v>29</v>
      </c>
      <c r="E45" s="93"/>
      <c r="F45" s="93"/>
      <c r="G45" s="53"/>
      <c r="H45" s="26">
        <f>COUNTIF(C45:F45,"1")</f>
        <v>0</v>
      </c>
      <c r="I45" s="38">
        <f>COUNTIF(C45:F45,"2")</f>
        <v>0</v>
      </c>
      <c r="J45" s="38">
        <f>COUNTIF(C45:F45,"3")</f>
        <v>0</v>
      </c>
      <c r="K45" s="38">
        <f>COUNTIF(C45:F45,"4")</f>
        <v>0</v>
      </c>
      <c r="L45" s="38">
        <f>COUNTIF(C45:F45,"5")</f>
        <v>0</v>
      </c>
      <c r="M45" s="38">
        <f>COUNTIF(C45:F45,"6")</f>
        <v>0</v>
      </c>
      <c r="N45" s="38">
        <f>COUNTIF(C45:F45,"7")</f>
        <v>0</v>
      </c>
      <c r="O45" s="38">
        <f>COUNTIF(C45:F45,"8")</f>
        <v>0</v>
      </c>
      <c r="P45" s="38">
        <f>COUNTIF(C45:F45,"9")</f>
        <v>0</v>
      </c>
      <c r="Q45" s="38">
        <f>COUNTIF(C45:F45,"10")</f>
        <v>0</v>
      </c>
      <c r="R45" s="38">
        <f>COUNTIF(C45:F45,"11")</f>
        <v>0</v>
      </c>
      <c r="S45" s="38">
        <f>COUNTIF(C45:F45,"12")</f>
        <v>0</v>
      </c>
      <c r="T45" s="38">
        <f>COUNTIF(C45:F45,"13")</f>
        <v>0</v>
      </c>
      <c r="U45" s="38">
        <f>COUNTIF(C45:F45,"14")</f>
        <v>0</v>
      </c>
      <c r="V45" s="38">
        <f>COUNTIF(C45:F45,"15")</f>
        <v>0</v>
      </c>
      <c r="W45" s="38">
        <f>COUNTIF(C45:F45,"16")</f>
        <v>0</v>
      </c>
      <c r="X45" s="38">
        <f>COUNTIF(C45:F45,"17")</f>
        <v>0</v>
      </c>
      <c r="Y45" s="38">
        <f>COUNTIF(C45:F45,"18")</f>
        <v>0</v>
      </c>
      <c r="Z45" s="38">
        <f>COUNTIF(C45:F45,"19")</f>
        <v>0</v>
      </c>
      <c r="AA45" s="38">
        <f>COUNTIF(C45:F45,"20")</f>
        <v>0</v>
      </c>
      <c r="AB45" s="38">
        <f>COUNTIF(C45:F45,"21")</f>
        <v>0</v>
      </c>
      <c r="AC45" s="38">
        <f>COUNTIF(C45:F45,"22")</f>
        <v>0</v>
      </c>
      <c r="AD45" s="38">
        <f>COUNTIF(C45:F45,"23")</f>
        <v>0</v>
      </c>
      <c r="AE45" s="38">
        <f>COUNTIF(C45:F45,"24")</f>
        <v>0</v>
      </c>
      <c r="AF45" s="38">
        <f>COUNTIF(C45:F45,"25")</f>
        <v>0</v>
      </c>
      <c r="AG45" s="38">
        <f>COUNTIF(C45:F45,"26")</f>
        <v>0</v>
      </c>
      <c r="AH45" s="38">
        <f>COUNTIF(C45:F45,"27")</f>
        <v>0</v>
      </c>
      <c r="AI45" s="38">
        <f>COUNTIF(C45:F45,"28")</f>
        <v>0</v>
      </c>
      <c r="AJ45" s="38">
        <f>COUNTIF(C45:F45,"29")</f>
        <v>1</v>
      </c>
      <c r="AK45" s="38">
        <f>COUNTIF(C45:F45,"30")</f>
        <v>0</v>
      </c>
      <c r="AL45" s="38">
        <f>COUNTIF(C45:F45,"31")</f>
        <v>0</v>
      </c>
      <c r="AM45" s="38">
        <f>COUNTIF(C45:F45,"32")</f>
        <v>0</v>
      </c>
      <c r="AN45" s="38">
        <f>COUNTIF(C45:F45,"33")</f>
        <v>0</v>
      </c>
      <c r="AO45" s="38">
        <f>COUNTIF(C45:F45,"34")</f>
        <v>0</v>
      </c>
      <c r="AP45" s="38">
        <f>COUNTIF(C45:F45,"35")</f>
        <v>0</v>
      </c>
      <c r="AQ45" s="38">
        <f>COUNTIF(C45:F45,"36")</f>
        <v>0</v>
      </c>
      <c r="AR45" s="27"/>
      <c r="AS45" s="26">
        <f>PRODUCT(H45,H$3)</f>
        <v>0</v>
      </c>
      <c r="AT45" s="26">
        <f>PRODUCT(I45,I$3)</f>
        <v>0</v>
      </c>
      <c r="AU45" s="26">
        <f>PRODUCT(J45,J$3)</f>
        <v>0</v>
      </c>
      <c r="AV45" s="26">
        <f>PRODUCT(K45,K$3)</f>
        <v>0</v>
      </c>
      <c r="AW45" s="26">
        <f>PRODUCT(L45,L$3)</f>
        <v>0</v>
      </c>
      <c r="AX45" s="26">
        <f>PRODUCT(M45,M$3)</f>
        <v>0</v>
      </c>
      <c r="AY45" s="26">
        <f>PRODUCT(N45,N$3)</f>
        <v>0</v>
      </c>
      <c r="AZ45" s="26">
        <f>PRODUCT(O45,O$3)</f>
        <v>0</v>
      </c>
      <c r="BA45" s="26">
        <f>PRODUCT(P45,P$3)</f>
        <v>0</v>
      </c>
      <c r="BB45" s="26">
        <f>PRODUCT(Q45,Q$3)</f>
        <v>0</v>
      </c>
      <c r="BC45" s="26">
        <f>PRODUCT(R45,R$3)</f>
        <v>0</v>
      </c>
      <c r="BD45" s="26">
        <f>PRODUCT(S45,S$3)</f>
        <v>0</v>
      </c>
      <c r="BE45" s="26">
        <f>PRODUCT(T45,T$3)</f>
        <v>0</v>
      </c>
      <c r="BF45" s="26">
        <f>PRODUCT(U45,U$3)</f>
        <v>0</v>
      </c>
      <c r="BG45" s="26">
        <f>PRODUCT(V45,V$3)</f>
        <v>0</v>
      </c>
      <c r="BH45" s="26">
        <f>PRODUCT(W45,W$3)</f>
        <v>0</v>
      </c>
      <c r="BI45" s="26">
        <f>PRODUCT(X45,X$3)</f>
        <v>0</v>
      </c>
      <c r="BJ45" s="26">
        <f>PRODUCT(Y45,Y$3)</f>
        <v>0</v>
      </c>
      <c r="BK45" s="26">
        <f>PRODUCT(Z45,Z$3)</f>
        <v>0</v>
      </c>
      <c r="BL45" s="26">
        <f>PRODUCT(AA45,AA$3)</f>
        <v>0</v>
      </c>
      <c r="BM45" s="26">
        <f>PRODUCT(AB45,AB$3)</f>
        <v>0</v>
      </c>
      <c r="BN45" s="26">
        <f>PRODUCT(AC45,AC$3)</f>
        <v>0</v>
      </c>
      <c r="BO45" s="26">
        <f>PRODUCT(AD45,AD$3)</f>
        <v>0</v>
      </c>
      <c r="BP45" s="26">
        <f>PRODUCT(AE45,AE$3)</f>
        <v>0</v>
      </c>
      <c r="BQ45" s="26">
        <f>PRODUCT(AF45,AF$3)</f>
        <v>0</v>
      </c>
      <c r="BR45" s="26">
        <f>PRODUCT(AG45,AG$3)</f>
        <v>0</v>
      </c>
      <c r="BS45" s="26">
        <f>PRODUCT(AH45,AH$3)</f>
        <v>0</v>
      </c>
      <c r="BT45" s="26">
        <f>PRODUCT(AI45,AI$3)</f>
        <v>0</v>
      </c>
      <c r="BU45" s="26">
        <f>PRODUCT(AJ45,AJ$3)</f>
        <v>19</v>
      </c>
      <c r="BV45" s="26">
        <f>PRODUCT(AK45,AK$3)</f>
        <v>0</v>
      </c>
      <c r="BW45" s="26">
        <f>PRODUCT(AL45,AL$3)</f>
        <v>0</v>
      </c>
      <c r="BX45" s="26">
        <f>PRODUCT(AM45,AM$3)</f>
        <v>0</v>
      </c>
      <c r="BY45" s="26">
        <f>PRODUCT(AN45,AN$3)</f>
        <v>0</v>
      </c>
      <c r="BZ45" s="26">
        <f>PRODUCT(AO45,AO$3)</f>
        <v>0</v>
      </c>
      <c r="CA45" s="26">
        <f>PRODUCT(AP45,AP$3)</f>
        <v>0</v>
      </c>
      <c r="CB45" s="26">
        <f>PRODUCT(AQ45,AQ$3)</f>
        <v>0</v>
      </c>
      <c r="CC45" s="39"/>
      <c r="CD45" s="48">
        <f>SUM(AS45:CB45)</f>
        <v>19</v>
      </c>
      <c r="CE45" s="40">
        <f>COUNT(C45:F45)</f>
        <v>1</v>
      </c>
      <c r="CF45" s="39"/>
      <c r="CI45" s="53"/>
    </row>
    <row r="46" spans="1:87" ht="12.75">
      <c r="A46" s="46">
        <v>43</v>
      </c>
      <c r="B46" s="92" t="s">
        <v>129</v>
      </c>
      <c r="C46" s="98"/>
      <c r="D46" s="93"/>
      <c r="E46" s="93">
        <v>10</v>
      </c>
      <c r="F46" s="93">
        <v>1</v>
      </c>
      <c r="G46" s="53"/>
      <c r="H46" s="26">
        <f>COUNTIF(C46:F46,"1")</f>
        <v>1</v>
      </c>
      <c r="I46" s="38">
        <f>COUNTIF(C46:F46,"2")</f>
        <v>0</v>
      </c>
      <c r="J46" s="38">
        <f>COUNTIF(C46:F46,"3")</f>
        <v>0</v>
      </c>
      <c r="K46" s="38">
        <f>COUNTIF(C46:F46,"4")</f>
        <v>0</v>
      </c>
      <c r="L46" s="38">
        <f>COUNTIF(C46:F46,"5")</f>
        <v>0</v>
      </c>
      <c r="M46" s="38">
        <f>COUNTIF(C46:F46,"6")</f>
        <v>0</v>
      </c>
      <c r="N46" s="38">
        <f>COUNTIF(C46:F46,"7")</f>
        <v>0</v>
      </c>
      <c r="O46" s="38">
        <f>COUNTIF(C46:F46,"8")</f>
        <v>0</v>
      </c>
      <c r="P46" s="38">
        <f>COUNTIF(C46:F46,"9")</f>
        <v>0</v>
      </c>
      <c r="Q46" s="38">
        <f>COUNTIF(C46:F46,"10")</f>
        <v>1</v>
      </c>
      <c r="R46" s="38">
        <f>COUNTIF(C46:F46,"11")</f>
        <v>0</v>
      </c>
      <c r="S46" s="38">
        <f>COUNTIF(C46:F46,"12")</f>
        <v>0</v>
      </c>
      <c r="T46" s="38">
        <f>COUNTIF(C46:F46,"13")</f>
        <v>0</v>
      </c>
      <c r="U46" s="38">
        <f>COUNTIF(C46:F46,"14")</f>
        <v>0</v>
      </c>
      <c r="V46" s="38">
        <f>COUNTIF(C46:F46,"15")</f>
        <v>0</v>
      </c>
      <c r="W46" s="38">
        <f>COUNTIF(C46:F46,"16")</f>
        <v>0</v>
      </c>
      <c r="X46" s="38">
        <f>COUNTIF(C46:F46,"17")</f>
        <v>0</v>
      </c>
      <c r="Y46" s="38">
        <f>COUNTIF(C46:F46,"18")</f>
        <v>0</v>
      </c>
      <c r="Z46" s="38">
        <f>COUNTIF(C46:F46,"19")</f>
        <v>0</v>
      </c>
      <c r="AA46" s="38">
        <f>COUNTIF(C46:F46,"20")</f>
        <v>0</v>
      </c>
      <c r="AB46" s="38">
        <f>COUNTIF(C46:F46,"21")</f>
        <v>0</v>
      </c>
      <c r="AC46" s="38">
        <f>COUNTIF(C46:F46,"22")</f>
        <v>0</v>
      </c>
      <c r="AD46" s="38">
        <f>COUNTIF(C46:F46,"23")</f>
        <v>0</v>
      </c>
      <c r="AE46" s="38">
        <f>COUNTIF(C46:F46,"24")</f>
        <v>0</v>
      </c>
      <c r="AF46" s="38">
        <f>COUNTIF(C46:F46,"25")</f>
        <v>0</v>
      </c>
      <c r="AG46" s="38">
        <f>COUNTIF(C46:F46,"26")</f>
        <v>0</v>
      </c>
      <c r="AH46" s="38">
        <f>COUNTIF(C46:F46,"27")</f>
        <v>0</v>
      </c>
      <c r="AI46" s="38">
        <f>COUNTIF(C46:F46,"28")</f>
        <v>0</v>
      </c>
      <c r="AJ46" s="38">
        <f>COUNTIF(C46:F46,"29")</f>
        <v>0</v>
      </c>
      <c r="AK46" s="38">
        <f>COUNTIF(C46:F46,"30")</f>
        <v>0</v>
      </c>
      <c r="AL46" s="38">
        <f>COUNTIF(C46:F46,"31")</f>
        <v>0</v>
      </c>
      <c r="AM46" s="38">
        <f>COUNTIF(C46:F46,"32")</f>
        <v>0</v>
      </c>
      <c r="AN46" s="38">
        <f>COUNTIF(C46:F46,"33")</f>
        <v>0</v>
      </c>
      <c r="AO46" s="38">
        <f>COUNTIF(C46:F46,"34")</f>
        <v>0</v>
      </c>
      <c r="AP46" s="38">
        <f>COUNTIF(C46:F46,"35")</f>
        <v>0</v>
      </c>
      <c r="AQ46" s="38">
        <f>COUNTIF(C46:F46,"36")</f>
        <v>0</v>
      </c>
      <c r="AR46" s="27"/>
      <c r="AS46" s="26">
        <f>PRODUCT(H46,H$3)</f>
        <v>100</v>
      </c>
      <c r="AT46" s="26">
        <f>PRODUCT(I46,I$3)</f>
        <v>0</v>
      </c>
      <c r="AU46" s="26">
        <f>PRODUCT(J46,J$3)</f>
        <v>0</v>
      </c>
      <c r="AV46" s="26">
        <f>PRODUCT(K46,K$3)</f>
        <v>0</v>
      </c>
      <c r="AW46" s="26">
        <f>PRODUCT(L46,L$3)</f>
        <v>0</v>
      </c>
      <c r="AX46" s="26">
        <f>PRODUCT(M46,M$3)</f>
        <v>0</v>
      </c>
      <c r="AY46" s="26">
        <f>PRODUCT(N46,N$3)</f>
        <v>0</v>
      </c>
      <c r="AZ46" s="26">
        <f>PRODUCT(O46,O$3)</f>
        <v>0</v>
      </c>
      <c r="BA46" s="26">
        <f>PRODUCT(P46,P$3)</f>
        <v>0</v>
      </c>
      <c r="BB46" s="26">
        <f>PRODUCT(Q46,Q$3)</f>
        <v>59</v>
      </c>
      <c r="BC46" s="26">
        <f>PRODUCT(R46,R$3)</f>
        <v>0</v>
      </c>
      <c r="BD46" s="26">
        <f>PRODUCT(S46,S$3)</f>
        <v>0</v>
      </c>
      <c r="BE46" s="26">
        <f>PRODUCT(T46,T$3)</f>
        <v>0</v>
      </c>
      <c r="BF46" s="26">
        <f>PRODUCT(U46,U$3)</f>
        <v>0</v>
      </c>
      <c r="BG46" s="26">
        <f>PRODUCT(V46,V$3)</f>
        <v>0</v>
      </c>
      <c r="BH46" s="26">
        <f>PRODUCT(W46,W$3)</f>
        <v>0</v>
      </c>
      <c r="BI46" s="26">
        <f>PRODUCT(X46,X$3)</f>
        <v>0</v>
      </c>
      <c r="BJ46" s="26">
        <f>PRODUCT(Y46,Y$3)</f>
        <v>0</v>
      </c>
      <c r="BK46" s="26">
        <f>PRODUCT(Z46,Z$3)</f>
        <v>0</v>
      </c>
      <c r="BL46" s="26">
        <f>PRODUCT(AA46,AA$3)</f>
        <v>0</v>
      </c>
      <c r="BM46" s="26">
        <f>PRODUCT(AB46,AB$3)</f>
        <v>0</v>
      </c>
      <c r="BN46" s="26">
        <f>PRODUCT(AC46,AC$3)</f>
        <v>0</v>
      </c>
      <c r="BO46" s="26">
        <f>PRODUCT(AD46,AD$3)</f>
        <v>0</v>
      </c>
      <c r="BP46" s="26">
        <f>PRODUCT(AE46,AE$3)</f>
        <v>0</v>
      </c>
      <c r="BQ46" s="26">
        <f>PRODUCT(AF46,AF$3)</f>
        <v>0</v>
      </c>
      <c r="BR46" s="26">
        <f>PRODUCT(AG46,AG$3)</f>
        <v>0</v>
      </c>
      <c r="BS46" s="26">
        <f>PRODUCT(AH46,AH$3)</f>
        <v>0</v>
      </c>
      <c r="BT46" s="26">
        <f>PRODUCT(AI46,AI$3)</f>
        <v>0</v>
      </c>
      <c r="BU46" s="26">
        <f>PRODUCT(AJ46,AJ$3)</f>
        <v>0</v>
      </c>
      <c r="BV46" s="26">
        <f>PRODUCT(AK46,AK$3)</f>
        <v>0</v>
      </c>
      <c r="BW46" s="26">
        <f>PRODUCT(AL46,AL$3)</f>
        <v>0</v>
      </c>
      <c r="BX46" s="26">
        <f>PRODUCT(AM46,AM$3)</f>
        <v>0</v>
      </c>
      <c r="BY46" s="26">
        <f>PRODUCT(AN46,AN$3)</f>
        <v>0</v>
      </c>
      <c r="BZ46" s="26">
        <f>PRODUCT(AO46,AO$3)</f>
        <v>0</v>
      </c>
      <c r="CA46" s="26">
        <f>PRODUCT(AP46,AP$3)</f>
        <v>0</v>
      </c>
      <c r="CB46" s="26">
        <f>PRODUCT(AQ46,AQ$3)</f>
        <v>0</v>
      </c>
      <c r="CC46" s="39"/>
      <c r="CD46" s="48">
        <f>SUM(AS46:CB46)</f>
        <v>159</v>
      </c>
      <c r="CE46" s="40">
        <f>COUNT(C46:F46)</f>
        <v>2</v>
      </c>
      <c r="CF46" s="39"/>
      <c r="CI46" s="53"/>
    </row>
    <row r="47" spans="1:84" ht="12.75">
      <c r="A47" s="46">
        <v>44</v>
      </c>
      <c r="B47" s="99" t="s">
        <v>130</v>
      </c>
      <c r="C47" s="98"/>
      <c r="D47" s="93"/>
      <c r="E47" s="93">
        <v>17</v>
      </c>
      <c r="F47" s="93">
        <v>22</v>
      </c>
      <c r="G47" s="53"/>
      <c r="H47" s="26">
        <f>COUNTIF(C47:F47,"1")</f>
        <v>0</v>
      </c>
      <c r="I47" s="38">
        <f>COUNTIF(C47:F47,"2")</f>
        <v>0</v>
      </c>
      <c r="J47" s="38">
        <f>COUNTIF(C47:F47,"3")</f>
        <v>0</v>
      </c>
      <c r="K47" s="38">
        <f>COUNTIF(C47:F47,"4")</f>
        <v>0</v>
      </c>
      <c r="L47" s="38">
        <f>COUNTIF(C47:F47,"5")</f>
        <v>0</v>
      </c>
      <c r="M47" s="38">
        <f>COUNTIF(C47:F47,"6")</f>
        <v>0</v>
      </c>
      <c r="N47" s="38">
        <f>COUNTIF(C47:F47,"7")</f>
        <v>0</v>
      </c>
      <c r="O47" s="38">
        <f>COUNTIF(C47:F47,"8")</f>
        <v>0</v>
      </c>
      <c r="P47" s="38">
        <f>COUNTIF(C47:F47,"9")</f>
        <v>0</v>
      </c>
      <c r="Q47" s="38">
        <f>COUNTIF(C47:F47,"10")</f>
        <v>0</v>
      </c>
      <c r="R47" s="38">
        <f>COUNTIF(C47:F47,"11")</f>
        <v>0</v>
      </c>
      <c r="S47" s="38">
        <f>COUNTIF(C47:F47,"12")</f>
        <v>0</v>
      </c>
      <c r="T47" s="38">
        <f>COUNTIF(C47:F47,"13")</f>
        <v>0</v>
      </c>
      <c r="U47" s="38">
        <f>COUNTIF(C47:F47,"14")</f>
        <v>0</v>
      </c>
      <c r="V47" s="38">
        <f>COUNTIF(C47:F47,"15")</f>
        <v>0</v>
      </c>
      <c r="W47" s="38">
        <f>COUNTIF(C47:F47,"16")</f>
        <v>0</v>
      </c>
      <c r="X47" s="38">
        <f>COUNTIF(C47:F47,"17")</f>
        <v>1</v>
      </c>
      <c r="Y47" s="38">
        <f>COUNTIF(C47:F47,"18")</f>
        <v>0</v>
      </c>
      <c r="Z47" s="38">
        <f>COUNTIF(C47:F47,"19")</f>
        <v>0</v>
      </c>
      <c r="AA47" s="38">
        <f>COUNTIF(C47:F47,"20")</f>
        <v>0</v>
      </c>
      <c r="AB47" s="38">
        <f>COUNTIF(C47:F47,"21")</f>
        <v>0</v>
      </c>
      <c r="AC47" s="38">
        <f>COUNTIF(C47:F47,"22")</f>
        <v>1</v>
      </c>
      <c r="AD47" s="38">
        <f>COUNTIF(C47:F47,"23")</f>
        <v>0</v>
      </c>
      <c r="AE47" s="38">
        <f>COUNTIF(C47:F47,"24")</f>
        <v>0</v>
      </c>
      <c r="AF47" s="38">
        <f>COUNTIF(C47:F47,"25")</f>
        <v>0</v>
      </c>
      <c r="AG47" s="38">
        <f>COUNTIF(C47:F47,"26")</f>
        <v>0</v>
      </c>
      <c r="AH47" s="38">
        <f>COUNTIF(C47:F47,"27")</f>
        <v>0</v>
      </c>
      <c r="AI47" s="38">
        <f>COUNTIF(C47:F47,"28")</f>
        <v>0</v>
      </c>
      <c r="AJ47" s="38">
        <f>COUNTIF(C47:F47,"29")</f>
        <v>0</v>
      </c>
      <c r="AK47" s="38">
        <f>COUNTIF(C47:F47,"30")</f>
        <v>0</v>
      </c>
      <c r="AL47" s="38">
        <f>COUNTIF(C47:F47,"31")</f>
        <v>0</v>
      </c>
      <c r="AM47" s="38">
        <f>COUNTIF(C47:F47,"32")</f>
        <v>0</v>
      </c>
      <c r="AN47" s="38">
        <f>COUNTIF(C47:F47,"33")</f>
        <v>0</v>
      </c>
      <c r="AO47" s="38">
        <f>COUNTIF(C47:F47,"34")</f>
        <v>0</v>
      </c>
      <c r="AP47" s="38">
        <f>COUNTIF(C47:F47,"35")</f>
        <v>0</v>
      </c>
      <c r="AQ47" s="38">
        <f>COUNTIF(C47:F47,"36")</f>
        <v>0</v>
      </c>
      <c r="AR47" s="27"/>
      <c r="AS47" s="26">
        <f>PRODUCT(H47,H$3)</f>
        <v>0</v>
      </c>
      <c r="AT47" s="26">
        <f>PRODUCT(I47,I$3)</f>
        <v>0</v>
      </c>
      <c r="AU47" s="26">
        <f>PRODUCT(J47,J$3)</f>
        <v>0</v>
      </c>
      <c r="AV47" s="26">
        <f>PRODUCT(K47,K$3)</f>
        <v>0</v>
      </c>
      <c r="AW47" s="26">
        <f>PRODUCT(L47,L$3)</f>
        <v>0</v>
      </c>
      <c r="AX47" s="26">
        <f>PRODUCT(M47,M$3)</f>
        <v>0</v>
      </c>
      <c r="AY47" s="26">
        <f>PRODUCT(N47,N$3)</f>
        <v>0</v>
      </c>
      <c r="AZ47" s="26">
        <f>PRODUCT(O47,O$3)</f>
        <v>0</v>
      </c>
      <c r="BA47" s="26">
        <f>PRODUCT(P47,P$3)</f>
        <v>0</v>
      </c>
      <c r="BB47" s="26">
        <f>PRODUCT(Q47,Q$3)</f>
        <v>0</v>
      </c>
      <c r="BC47" s="26">
        <f>PRODUCT(R47,R$3)</f>
        <v>0</v>
      </c>
      <c r="BD47" s="26">
        <f>PRODUCT(S47,S$3)</f>
        <v>0</v>
      </c>
      <c r="BE47" s="26">
        <f>PRODUCT(T47,T$3)</f>
        <v>0</v>
      </c>
      <c r="BF47" s="26">
        <f>PRODUCT(U47,U$3)</f>
        <v>0</v>
      </c>
      <c r="BG47" s="26">
        <f>PRODUCT(V47,V$3)</f>
        <v>0</v>
      </c>
      <c r="BH47" s="26">
        <f>PRODUCT(W47,W$3)</f>
        <v>0</v>
      </c>
      <c r="BI47" s="26">
        <f>PRODUCT(X47,X$3)</f>
        <v>43</v>
      </c>
      <c r="BJ47" s="26">
        <f>PRODUCT(Y47,Y$3)</f>
        <v>0</v>
      </c>
      <c r="BK47" s="26">
        <f>PRODUCT(Z47,Z$3)</f>
        <v>0</v>
      </c>
      <c r="BL47" s="26">
        <f>PRODUCT(AA47,AA$3)</f>
        <v>0</v>
      </c>
      <c r="BM47" s="26">
        <f>PRODUCT(AB47,AB$3)</f>
        <v>0</v>
      </c>
      <c r="BN47" s="26">
        <f>PRODUCT(AC47,AC$3)</f>
        <v>33</v>
      </c>
      <c r="BO47" s="26">
        <f>PRODUCT(AD47,AD$3)</f>
        <v>0</v>
      </c>
      <c r="BP47" s="26">
        <f>PRODUCT(AE47,AE$3)</f>
        <v>0</v>
      </c>
      <c r="BQ47" s="26">
        <f>PRODUCT(AF47,AF$3)</f>
        <v>0</v>
      </c>
      <c r="BR47" s="26">
        <f>PRODUCT(AG47,AG$3)</f>
        <v>0</v>
      </c>
      <c r="BS47" s="26">
        <f>PRODUCT(AH47,AH$3)</f>
        <v>0</v>
      </c>
      <c r="BT47" s="26">
        <f>PRODUCT(AI47,AI$3)</f>
        <v>0</v>
      </c>
      <c r="BU47" s="26">
        <f>PRODUCT(AJ47,AJ$3)</f>
        <v>0</v>
      </c>
      <c r="BV47" s="26">
        <f>PRODUCT(AK47,AK$3)</f>
        <v>0</v>
      </c>
      <c r="BW47" s="26">
        <f>PRODUCT(AL47,AL$3)</f>
        <v>0</v>
      </c>
      <c r="BX47" s="26">
        <f>PRODUCT(AM47,AM$3)</f>
        <v>0</v>
      </c>
      <c r="BY47" s="26">
        <f>PRODUCT(AN47,AN$3)</f>
        <v>0</v>
      </c>
      <c r="BZ47" s="26">
        <f>PRODUCT(AO47,AO$3)</f>
        <v>0</v>
      </c>
      <c r="CA47" s="26">
        <f>PRODUCT(AP47,AP$3)</f>
        <v>0</v>
      </c>
      <c r="CB47" s="26">
        <f>PRODUCT(AQ47,AQ$3)</f>
        <v>0</v>
      </c>
      <c r="CC47" s="39"/>
      <c r="CD47" s="48">
        <f>SUM(AS47:CB47)</f>
        <v>76</v>
      </c>
      <c r="CE47" s="40">
        <f>COUNT(C47:F47)</f>
        <v>2</v>
      </c>
      <c r="CF47" s="39"/>
    </row>
    <row r="48" spans="1:87" ht="12.75">
      <c r="A48" s="46">
        <v>45</v>
      </c>
      <c r="B48" s="99" t="s">
        <v>131</v>
      </c>
      <c r="C48" s="98"/>
      <c r="D48" s="93"/>
      <c r="E48" s="93">
        <v>19</v>
      </c>
      <c r="F48" s="93"/>
      <c r="G48" s="53"/>
      <c r="H48" s="26">
        <f>COUNTIF(C48:F48,"1")</f>
        <v>0</v>
      </c>
      <c r="I48" s="38">
        <f>COUNTIF(C48:F48,"2")</f>
        <v>0</v>
      </c>
      <c r="J48" s="38">
        <f>COUNTIF(C48:F48,"3")</f>
        <v>0</v>
      </c>
      <c r="K48" s="38">
        <f>COUNTIF(C48:F48,"4")</f>
        <v>0</v>
      </c>
      <c r="L48" s="38">
        <f>COUNTIF(C48:F48,"5")</f>
        <v>0</v>
      </c>
      <c r="M48" s="38">
        <f>COUNTIF(C48:F48,"6")</f>
        <v>0</v>
      </c>
      <c r="N48" s="38">
        <f>COUNTIF(C48:F48,"7")</f>
        <v>0</v>
      </c>
      <c r="O48" s="38">
        <f>COUNTIF(C48:F48,"8")</f>
        <v>0</v>
      </c>
      <c r="P48" s="38">
        <f>COUNTIF(C48:F48,"9")</f>
        <v>0</v>
      </c>
      <c r="Q48" s="38">
        <f>COUNTIF(C48:F48,"10")</f>
        <v>0</v>
      </c>
      <c r="R48" s="38">
        <f>COUNTIF(C48:F48,"11")</f>
        <v>0</v>
      </c>
      <c r="S48" s="38">
        <f>COUNTIF(C48:F48,"12")</f>
        <v>0</v>
      </c>
      <c r="T48" s="38">
        <f>COUNTIF(C48:F48,"13")</f>
        <v>0</v>
      </c>
      <c r="U48" s="38">
        <f>COUNTIF(C48:F48,"14")</f>
        <v>0</v>
      </c>
      <c r="V48" s="38">
        <f>COUNTIF(C48:F48,"15")</f>
        <v>0</v>
      </c>
      <c r="W48" s="38">
        <f>COUNTIF(C48:F48,"16")</f>
        <v>0</v>
      </c>
      <c r="X48" s="38">
        <f>COUNTIF(C48:F48,"17")</f>
        <v>0</v>
      </c>
      <c r="Y48" s="38">
        <f>COUNTIF(C48:F48,"18")</f>
        <v>0</v>
      </c>
      <c r="Z48" s="38">
        <f>COUNTIF(C48:F48,"19")</f>
        <v>1</v>
      </c>
      <c r="AA48" s="38">
        <f>COUNTIF(C48:F48,"20")</f>
        <v>0</v>
      </c>
      <c r="AB48" s="38">
        <f>COUNTIF(C48:F48,"21")</f>
        <v>0</v>
      </c>
      <c r="AC48" s="38">
        <f>COUNTIF(C48:F48,"22")</f>
        <v>0</v>
      </c>
      <c r="AD48" s="38">
        <f>COUNTIF(C48:F48,"23")</f>
        <v>0</v>
      </c>
      <c r="AE48" s="38">
        <f>COUNTIF(C48:F48,"24")</f>
        <v>0</v>
      </c>
      <c r="AF48" s="38">
        <f>COUNTIF(C48:F48,"25")</f>
        <v>0</v>
      </c>
      <c r="AG48" s="38">
        <f>COUNTIF(C48:F48,"26")</f>
        <v>0</v>
      </c>
      <c r="AH48" s="38">
        <f>COUNTIF(C48:F48,"27")</f>
        <v>0</v>
      </c>
      <c r="AI48" s="38">
        <f>COUNTIF(C48:F48,"28")</f>
        <v>0</v>
      </c>
      <c r="AJ48" s="38">
        <f>COUNTIF(C48:F48,"29")</f>
        <v>0</v>
      </c>
      <c r="AK48" s="38">
        <f>COUNTIF(C48:F48,"30")</f>
        <v>0</v>
      </c>
      <c r="AL48" s="38">
        <f>COUNTIF(C48:F48,"31")</f>
        <v>0</v>
      </c>
      <c r="AM48" s="38">
        <f>COUNTIF(C48:F48,"32")</f>
        <v>0</v>
      </c>
      <c r="AN48" s="38">
        <f>COUNTIF(C48:F48,"33")</f>
        <v>0</v>
      </c>
      <c r="AO48" s="38">
        <f>COUNTIF(C48:F48,"34")</f>
        <v>0</v>
      </c>
      <c r="AP48" s="38">
        <f>COUNTIF(C48:F48,"35")</f>
        <v>0</v>
      </c>
      <c r="AQ48" s="38">
        <f>COUNTIF(C48:F48,"36")</f>
        <v>0</v>
      </c>
      <c r="AR48" s="27"/>
      <c r="AS48" s="26">
        <f>PRODUCT(H48,H$3)</f>
        <v>0</v>
      </c>
      <c r="AT48" s="26">
        <f>PRODUCT(I48,I$3)</f>
        <v>0</v>
      </c>
      <c r="AU48" s="26">
        <f>PRODUCT(J48,J$3)</f>
        <v>0</v>
      </c>
      <c r="AV48" s="26">
        <f>PRODUCT(K48,K$3)</f>
        <v>0</v>
      </c>
      <c r="AW48" s="26">
        <f>PRODUCT(L48,L$3)</f>
        <v>0</v>
      </c>
      <c r="AX48" s="26">
        <f>PRODUCT(M48,M$3)</f>
        <v>0</v>
      </c>
      <c r="AY48" s="26">
        <f>PRODUCT(N48,N$3)</f>
        <v>0</v>
      </c>
      <c r="AZ48" s="26">
        <f>PRODUCT(O48,O$3)</f>
        <v>0</v>
      </c>
      <c r="BA48" s="26">
        <f>PRODUCT(P48,P$3)</f>
        <v>0</v>
      </c>
      <c r="BB48" s="26">
        <f>PRODUCT(Q48,Q$3)</f>
        <v>0</v>
      </c>
      <c r="BC48" s="26">
        <f>PRODUCT(R48,R$3)</f>
        <v>0</v>
      </c>
      <c r="BD48" s="26">
        <f>PRODUCT(S48,S$3)</f>
        <v>0</v>
      </c>
      <c r="BE48" s="26">
        <f>PRODUCT(T48,T$3)</f>
        <v>0</v>
      </c>
      <c r="BF48" s="26">
        <f>PRODUCT(U48,U$3)</f>
        <v>0</v>
      </c>
      <c r="BG48" s="26">
        <f>PRODUCT(V48,V$3)</f>
        <v>0</v>
      </c>
      <c r="BH48" s="26">
        <f>PRODUCT(W48,W$3)</f>
        <v>0</v>
      </c>
      <c r="BI48" s="26">
        <f>PRODUCT(X48,X$3)</f>
        <v>0</v>
      </c>
      <c r="BJ48" s="26">
        <f>PRODUCT(Y48,Y$3)</f>
        <v>0</v>
      </c>
      <c r="BK48" s="26">
        <f>PRODUCT(Z48,Z$3)</f>
        <v>39</v>
      </c>
      <c r="BL48" s="26">
        <f>PRODUCT(AA48,AA$3)</f>
        <v>0</v>
      </c>
      <c r="BM48" s="26">
        <f>PRODUCT(AB48,AB$3)</f>
        <v>0</v>
      </c>
      <c r="BN48" s="26">
        <f>PRODUCT(AC48,AC$3)</f>
        <v>0</v>
      </c>
      <c r="BO48" s="26">
        <f>PRODUCT(AD48,AD$3)</f>
        <v>0</v>
      </c>
      <c r="BP48" s="26">
        <f>PRODUCT(AE48,AE$3)</f>
        <v>0</v>
      </c>
      <c r="BQ48" s="26">
        <f>PRODUCT(AF48,AF$3)</f>
        <v>0</v>
      </c>
      <c r="BR48" s="26">
        <f>PRODUCT(AG48,AG$3)</f>
        <v>0</v>
      </c>
      <c r="BS48" s="26">
        <f>PRODUCT(AH48,AH$3)</f>
        <v>0</v>
      </c>
      <c r="BT48" s="26">
        <f>PRODUCT(AI48,AI$3)</f>
        <v>0</v>
      </c>
      <c r="BU48" s="26">
        <f>PRODUCT(AJ48,AJ$3)</f>
        <v>0</v>
      </c>
      <c r="BV48" s="26">
        <f>PRODUCT(AK48,AK$3)</f>
        <v>0</v>
      </c>
      <c r="BW48" s="26">
        <f>PRODUCT(AL48,AL$3)</f>
        <v>0</v>
      </c>
      <c r="BX48" s="26">
        <f>PRODUCT(AM48,AM$3)</f>
        <v>0</v>
      </c>
      <c r="BY48" s="26">
        <f>PRODUCT(AN48,AN$3)</f>
        <v>0</v>
      </c>
      <c r="BZ48" s="26">
        <f>PRODUCT(AO48,AO$3)</f>
        <v>0</v>
      </c>
      <c r="CA48" s="26">
        <f>PRODUCT(AP48,AP$3)</f>
        <v>0</v>
      </c>
      <c r="CB48" s="26">
        <f>PRODUCT(AQ48,AQ$3)</f>
        <v>0</v>
      </c>
      <c r="CC48" s="39"/>
      <c r="CD48" s="48">
        <f>SUM(AS48:CB48)</f>
        <v>39</v>
      </c>
      <c r="CE48" s="40">
        <f>COUNT(C48:F48)</f>
        <v>1</v>
      </c>
      <c r="CF48" s="39"/>
      <c r="CI48" s="3"/>
    </row>
    <row r="49" spans="1:87" ht="12.75">
      <c r="A49" s="46">
        <v>46</v>
      </c>
      <c r="B49" s="99" t="s">
        <v>132</v>
      </c>
      <c r="C49" s="98"/>
      <c r="D49" s="93"/>
      <c r="E49" s="93">
        <v>21</v>
      </c>
      <c r="F49" s="93">
        <v>14</v>
      </c>
      <c r="G49" s="53"/>
      <c r="H49" s="26">
        <f>COUNTIF(C49:F49,"1")</f>
        <v>0</v>
      </c>
      <c r="I49" s="38">
        <f>COUNTIF(C49:F49,"2")</f>
        <v>0</v>
      </c>
      <c r="J49" s="38">
        <f>COUNTIF(C49:F49,"3")</f>
        <v>0</v>
      </c>
      <c r="K49" s="38">
        <f>COUNTIF(C49:F49,"4")</f>
        <v>0</v>
      </c>
      <c r="L49" s="38">
        <f>COUNTIF(C49:F49,"5")</f>
        <v>0</v>
      </c>
      <c r="M49" s="38">
        <f>COUNTIF(C49:F49,"6")</f>
        <v>0</v>
      </c>
      <c r="N49" s="38">
        <f>COUNTIF(C49:F49,"7")</f>
        <v>0</v>
      </c>
      <c r="O49" s="38">
        <f>COUNTIF(C49:F49,"8")</f>
        <v>0</v>
      </c>
      <c r="P49" s="38">
        <f>COUNTIF(C49:F49,"9")</f>
        <v>0</v>
      </c>
      <c r="Q49" s="38">
        <f>COUNTIF(C49:F49,"10")</f>
        <v>0</v>
      </c>
      <c r="R49" s="38">
        <f>COUNTIF(C49:F49,"11")</f>
        <v>0</v>
      </c>
      <c r="S49" s="38">
        <f>COUNTIF(C49:F49,"12")</f>
        <v>0</v>
      </c>
      <c r="T49" s="38">
        <f>COUNTIF(C49:F49,"13")</f>
        <v>0</v>
      </c>
      <c r="U49" s="38">
        <f>COUNTIF(C49:F49,"14")</f>
        <v>1</v>
      </c>
      <c r="V49" s="38">
        <f>COUNTIF(C49:F49,"15")</f>
        <v>0</v>
      </c>
      <c r="W49" s="38">
        <f>COUNTIF(C49:F49,"16")</f>
        <v>0</v>
      </c>
      <c r="X49" s="38">
        <f>COUNTIF(C49:F49,"17")</f>
        <v>0</v>
      </c>
      <c r="Y49" s="38">
        <f>COUNTIF(C49:F49,"18")</f>
        <v>0</v>
      </c>
      <c r="Z49" s="38">
        <f>COUNTIF(C49:F49,"19")</f>
        <v>0</v>
      </c>
      <c r="AA49" s="38">
        <f>COUNTIF(C49:F49,"20")</f>
        <v>0</v>
      </c>
      <c r="AB49" s="38">
        <f>COUNTIF(C49:F49,"21")</f>
        <v>1</v>
      </c>
      <c r="AC49" s="38">
        <f>COUNTIF(C49:F49,"22")</f>
        <v>0</v>
      </c>
      <c r="AD49" s="38">
        <f>COUNTIF(C49:F49,"23")</f>
        <v>0</v>
      </c>
      <c r="AE49" s="38">
        <f>COUNTIF(C49:F49,"24")</f>
        <v>0</v>
      </c>
      <c r="AF49" s="38">
        <f>COUNTIF(C49:F49,"25")</f>
        <v>0</v>
      </c>
      <c r="AG49" s="38">
        <f>COUNTIF(C49:F49,"26")</f>
        <v>0</v>
      </c>
      <c r="AH49" s="38">
        <f>COUNTIF(C49:F49,"27")</f>
        <v>0</v>
      </c>
      <c r="AI49" s="38">
        <f>COUNTIF(C49:F49,"28")</f>
        <v>0</v>
      </c>
      <c r="AJ49" s="38">
        <f>COUNTIF(C49:F49,"29")</f>
        <v>0</v>
      </c>
      <c r="AK49" s="38">
        <f>COUNTIF(C49:F49,"30")</f>
        <v>0</v>
      </c>
      <c r="AL49" s="38">
        <f>COUNTIF(C49:F49,"31")</f>
        <v>0</v>
      </c>
      <c r="AM49" s="38">
        <f>COUNTIF(C49:F49,"32")</f>
        <v>0</v>
      </c>
      <c r="AN49" s="38">
        <f>COUNTIF(C49:F49,"33")</f>
        <v>0</v>
      </c>
      <c r="AO49" s="38">
        <f>COUNTIF(C49:F49,"34")</f>
        <v>0</v>
      </c>
      <c r="AP49" s="38">
        <f>COUNTIF(C49:F49,"35")</f>
        <v>0</v>
      </c>
      <c r="AQ49" s="38">
        <f>COUNTIF(C49:F49,"36")</f>
        <v>0</v>
      </c>
      <c r="AR49" s="27"/>
      <c r="AS49" s="26">
        <f>PRODUCT(H49,H$3)</f>
        <v>0</v>
      </c>
      <c r="AT49" s="26">
        <f>PRODUCT(I49,I$3)</f>
        <v>0</v>
      </c>
      <c r="AU49" s="26">
        <f>PRODUCT(J49,J$3)</f>
        <v>0</v>
      </c>
      <c r="AV49" s="26">
        <f>PRODUCT(K49,K$3)</f>
        <v>0</v>
      </c>
      <c r="AW49" s="26">
        <f>PRODUCT(L49,L$3)</f>
        <v>0</v>
      </c>
      <c r="AX49" s="26">
        <f>PRODUCT(M49,M$3)</f>
        <v>0</v>
      </c>
      <c r="AY49" s="26">
        <f>PRODUCT(N49,N$3)</f>
        <v>0</v>
      </c>
      <c r="AZ49" s="26">
        <f>PRODUCT(O49,O$3)</f>
        <v>0</v>
      </c>
      <c r="BA49" s="26">
        <f>PRODUCT(P49,P$3)</f>
        <v>0</v>
      </c>
      <c r="BB49" s="26">
        <f>PRODUCT(Q49,Q$3)</f>
        <v>0</v>
      </c>
      <c r="BC49" s="26">
        <f>PRODUCT(R49,R$3)</f>
        <v>0</v>
      </c>
      <c r="BD49" s="26">
        <f>PRODUCT(S49,S$3)</f>
        <v>0</v>
      </c>
      <c r="BE49" s="26">
        <f>PRODUCT(T49,T$3)</f>
        <v>0</v>
      </c>
      <c r="BF49" s="26">
        <f>PRODUCT(U49,U$3)</f>
        <v>51</v>
      </c>
      <c r="BG49" s="26">
        <f>PRODUCT(V49,V$3)</f>
        <v>0</v>
      </c>
      <c r="BH49" s="26">
        <f>PRODUCT(W49,W$3)</f>
        <v>0</v>
      </c>
      <c r="BI49" s="26">
        <f>PRODUCT(X49,X$3)</f>
        <v>0</v>
      </c>
      <c r="BJ49" s="26">
        <f>PRODUCT(Y49,Y$3)</f>
        <v>0</v>
      </c>
      <c r="BK49" s="26">
        <f>PRODUCT(Z49,Z$3)</f>
        <v>0</v>
      </c>
      <c r="BL49" s="26">
        <f>PRODUCT(AA49,AA$3)</f>
        <v>0</v>
      </c>
      <c r="BM49" s="26">
        <f>PRODUCT(AB49,AB$3)</f>
        <v>35</v>
      </c>
      <c r="BN49" s="26">
        <f>PRODUCT(AC49,AC$3)</f>
        <v>0</v>
      </c>
      <c r="BO49" s="26">
        <f>PRODUCT(AD49,AD$3)</f>
        <v>0</v>
      </c>
      <c r="BP49" s="26">
        <f>PRODUCT(AE49,AE$3)</f>
        <v>0</v>
      </c>
      <c r="BQ49" s="26">
        <f>PRODUCT(AF49,AF$3)</f>
        <v>0</v>
      </c>
      <c r="BR49" s="26">
        <f>PRODUCT(AG49,AG$3)</f>
        <v>0</v>
      </c>
      <c r="BS49" s="26">
        <f>PRODUCT(AH49,AH$3)</f>
        <v>0</v>
      </c>
      <c r="BT49" s="26">
        <f>PRODUCT(AI49,AI$3)</f>
        <v>0</v>
      </c>
      <c r="BU49" s="26">
        <f>PRODUCT(AJ49,AJ$3)</f>
        <v>0</v>
      </c>
      <c r="BV49" s="26">
        <f>PRODUCT(AK49,AK$3)</f>
        <v>0</v>
      </c>
      <c r="BW49" s="26">
        <f>PRODUCT(AL49,AL$3)</f>
        <v>0</v>
      </c>
      <c r="BX49" s="26">
        <f>PRODUCT(AM49,AM$3)</f>
        <v>0</v>
      </c>
      <c r="BY49" s="26">
        <f>PRODUCT(AN49,AN$3)</f>
        <v>0</v>
      </c>
      <c r="BZ49" s="26">
        <f>PRODUCT(AO49,AO$3)</f>
        <v>0</v>
      </c>
      <c r="CA49" s="26">
        <f>PRODUCT(AP49,AP$3)</f>
        <v>0</v>
      </c>
      <c r="CB49" s="26">
        <f>PRODUCT(AQ49,AQ$3)</f>
        <v>0</v>
      </c>
      <c r="CC49" s="39"/>
      <c r="CD49" s="48">
        <f>SUM(AS49:CB49)</f>
        <v>86</v>
      </c>
      <c r="CE49" s="40">
        <f>COUNT(C49:F49)</f>
        <v>2</v>
      </c>
      <c r="CF49" s="39"/>
      <c r="CI49" s="3"/>
    </row>
    <row r="50" spans="1:87" ht="12.75">
      <c r="A50" s="46">
        <v>47</v>
      </c>
      <c r="B50" s="100" t="s">
        <v>133</v>
      </c>
      <c r="C50" s="98"/>
      <c r="D50" s="93"/>
      <c r="E50" s="93">
        <v>23</v>
      </c>
      <c r="F50" s="93"/>
      <c r="G50" s="53"/>
      <c r="H50" s="26">
        <f>COUNTIF(C50:F50,"1")</f>
        <v>0</v>
      </c>
      <c r="I50" s="38">
        <f>COUNTIF(C50:F50,"2")</f>
        <v>0</v>
      </c>
      <c r="J50" s="38">
        <f>COUNTIF(C50:F50,"3")</f>
        <v>0</v>
      </c>
      <c r="K50" s="38">
        <f>COUNTIF(C50:F50,"4")</f>
        <v>0</v>
      </c>
      <c r="L50" s="38">
        <f>COUNTIF(C50:F50,"5")</f>
        <v>0</v>
      </c>
      <c r="M50" s="38">
        <f>COUNTIF(C50:F50,"6")</f>
        <v>0</v>
      </c>
      <c r="N50" s="38">
        <f>COUNTIF(C50:F50,"7")</f>
        <v>0</v>
      </c>
      <c r="O50" s="38">
        <f>COUNTIF(C50:F50,"8")</f>
        <v>0</v>
      </c>
      <c r="P50" s="38">
        <f>COUNTIF(C50:F50,"9")</f>
        <v>0</v>
      </c>
      <c r="Q50" s="38">
        <f>COUNTIF(C50:F50,"10")</f>
        <v>0</v>
      </c>
      <c r="R50" s="38">
        <f>COUNTIF(C50:F50,"11")</f>
        <v>0</v>
      </c>
      <c r="S50" s="38">
        <f>COUNTIF(C50:F50,"12")</f>
        <v>0</v>
      </c>
      <c r="T50" s="38">
        <f>COUNTIF(C50:F50,"13")</f>
        <v>0</v>
      </c>
      <c r="U50" s="38">
        <f>COUNTIF(C50:F50,"14")</f>
        <v>0</v>
      </c>
      <c r="V50" s="38">
        <f>COUNTIF(C50:F50,"15")</f>
        <v>0</v>
      </c>
      <c r="W50" s="38">
        <f>COUNTIF(C50:F50,"16")</f>
        <v>0</v>
      </c>
      <c r="X50" s="38">
        <f>COUNTIF(C50:F50,"17")</f>
        <v>0</v>
      </c>
      <c r="Y50" s="38">
        <f>COUNTIF(C50:F50,"18")</f>
        <v>0</v>
      </c>
      <c r="Z50" s="38">
        <f>COUNTIF(C50:F50,"19")</f>
        <v>0</v>
      </c>
      <c r="AA50" s="38">
        <f>COUNTIF(C50:F50,"20")</f>
        <v>0</v>
      </c>
      <c r="AB50" s="38">
        <f>COUNTIF(C50:F50,"21")</f>
        <v>0</v>
      </c>
      <c r="AC50" s="38">
        <f>COUNTIF(C50:F50,"22")</f>
        <v>0</v>
      </c>
      <c r="AD50" s="38">
        <f>COUNTIF(C50:F50,"23")</f>
        <v>1</v>
      </c>
      <c r="AE50" s="38">
        <f>COUNTIF(C50:F50,"24")</f>
        <v>0</v>
      </c>
      <c r="AF50" s="38">
        <f>COUNTIF(C50:F50,"25")</f>
        <v>0</v>
      </c>
      <c r="AG50" s="38">
        <f>COUNTIF(C50:F50,"26")</f>
        <v>0</v>
      </c>
      <c r="AH50" s="38">
        <f>COUNTIF(C50:F50,"27")</f>
        <v>0</v>
      </c>
      <c r="AI50" s="38">
        <f>COUNTIF(C50:F50,"28")</f>
        <v>0</v>
      </c>
      <c r="AJ50" s="38">
        <f>COUNTIF(C50:F50,"29")</f>
        <v>0</v>
      </c>
      <c r="AK50" s="38">
        <f>COUNTIF(C50:F50,"30")</f>
        <v>0</v>
      </c>
      <c r="AL50" s="38">
        <f>COUNTIF(C50:F50,"31")</f>
        <v>0</v>
      </c>
      <c r="AM50" s="38">
        <f>COUNTIF(C50:F50,"32")</f>
        <v>0</v>
      </c>
      <c r="AN50" s="38">
        <f>COUNTIF(C50:F50,"33")</f>
        <v>0</v>
      </c>
      <c r="AO50" s="38">
        <f>COUNTIF(C50:F50,"34")</f>
        <v>0</v>
      </c>
      <c r="AP50" s="38">
        <f>COUNTIF(C50:F50,"35")</f>
        <v>0</v>
      </c>
      <c r="AQ50" s="38">
        <f>COUNTIF(C50:F50,"36")</f>
        <v>0</v>
      </c>
      <c r="AR50" s="27"/>
      <c r="AS50" s="26">
        <f>PRODUCT(H50,H$3)</f>
        <v>0</v>
      </c>
      <c r="AT50" s="26">
        <f>PRODUCT(I50,I$3)</f>
        <v>0</v>
      </c>
      <c r="AU50" s="26">
        <f>PRODUCT(J50,J$3)</f>
        <v>0</v>
      </c>
      <c r="AV50" s="26">
        <f>PRODUCT(K50,K$3)</f>
        <v>0</v>
      </c>
      <c r="AW50" s="26">
        <f>PRODUCT(L50,L$3)</f>
        <v>0</v>
      </c>
      <c r="AX50" s="26">
        <f>PRODUCT(M50,M$3)</f>
        <v>0</v>
      </c>
      <c r="AY50" s="26">
        <f>PRODUCT(N50,N$3)</f>
        <v>0</v>
      </c>
      <c r="AZ50" s="26">
        <f>PRODUCT(O50,O$3)</f>
        <v>0</v>
      </c>
      <c r="BA50" s="26">
        <f>PRODUCT(P50,P$3)</f>
        <v>0</v>
      </c>
      <c r="BB50" s="26">
        <f>PRODUCT(Q50,Q$3)</f>
        <v>0</v>
      </c>
      <c r="BC50" s="26">
        <f>PRODUCT(R50,R$3)</f>
        <v>0</v>
      </c>
      <c r="BD50" s="26">
        <f>PRODUCT(S50,S$3)</f>
        <v>0</v>
      </c>
      <c r="BE50" s="26">
        <f>PRODUCT(T50,T$3)</f>
        <v>0</v>
      </c>
      <c r="BF50" s="26">
        <f>PRODUCT(U50,U$3)</f>
        <v>0</v>
      </c>
      <c r="BG50" s="26">
        <f>PRODUCT(V50,V$3)</f>
        <v>0</v>
      </c>
      <c r="BH50" s="26">
        <f>PRODUCT(W50,W$3)</f>
        <v>0</v>
      </c>
      <c r="BI50" s="26">
        <f>PRODUCT(X50,X$3)</f>
        <v>0</v>
      </c>
      <c r="BJ50" s="26">
        <f>PRODUCT(Y50,Y$3)</f>
        <v>0</v>
      </c>
      <c r="BK50" s="26">
        <f>PRODUCT(Z50,Z$3)</f>
        <v>0</v>
      </c>
      <c r="BL50" s="26">
        <f>PRODUCT(AA50,AA$3)</f>
        <v>0</v>
      </c>
      <c r="BM50" s="26">
        <f>PRODUCT(AB50,AB$3)</f>
        <v>0</v>
      </c>
      <c r="BN50" s="26">
        <f>PRODUCT(AC50,AC$3)</f>
        <v>0</v>
      </c>
      <c r="BO50" s="26">
        <f>PRODUCT(AD50,AD$3)</f>
        <v>31</v>
      </c>
      <c r="BP50" s="26">
        <f>PRODUCT(AE50,AE$3)</f>
        <v>0</v>
      </c>
      <c r="BQ50" s="26">
        <f>PRODUCT(AF50,AF$3)</f>
        <v>0</v>
      </c>
      <c r="BR50" s="26">
        <f>PRODUCT(AG50,AG$3)</f>
        <v>0</v>
      </c>
      <c r="BS50" s="26">
        <f>PRODUCT(AH50,AH$3)</f>
        <v>0</v>
      </c>
      <c r="BT50" s="26">
        <f>PRODUCT(AI50,AI$3)</f>
        <v>0</v>
      </c>
      <c r="BU50" s="26">
        <f>PRODUCT(AJ50,AJ$3)</f>
        <v>0</v>
      </c>
      <c r="BV50" s="26">
        <f>PRODUCT(AK50,AK$3)</f>
        <v>0</v>
      </c>
      <c r="BW50" s="26">
        <f>PRODUCT(AL50,AL$3)</f>
        <v>0</v>
      </c>
      <c r="BX50" s="26">
        <f>PRODUCT(AM50,AM$3)</f>
        <v>0</v>
      </c>
      <c r="BY50" s="26">
        <f>PRODUCT(AN50,AN$3)</f>
        <v>0</v>
      </c>
      <c r="BZ50" s="26">
        <f>PRODUCT(AO50,AO$3)</f>
        <v>0</v>
      </c>
      <c r="CA50" s="26">
        <f>PRODUCT(AP50,AP$3)</f>
        <v>0</v>
      </c>
      <c r="CB50" s="26">
        <f>PRODUCT(AQ50,AQ$3)</f>
        <v>0</v>
      </c>
      <c r="CC50" s="39"/>
      <c r="CD50" s="48">
        <f>SUM(AS50:CB50)</f>
        <v>31</v>
      </c>
      <c r="CE50" s="40">
        <f>COUNT(C50:F50)</f>
        <v>1</v>
      </c>
      <c r="CF50" s="39"/>
      <c r="CI50" s="3"/>
    </row>
    <row r="51" spans="1:87" ht="12.75">
      <c r="A51" s="46">
        <v>48</v>
      </c>
      <c r="B51" s="99" t="s">
        <v>134</v>
      </c>
      <c r="C51" s="98"/>
      <c r="D51" s="93"/>
      <c r="E51" s="93">
        <v>25</v>
      </c>
      <c r="F51" s="93"/>
      <c r="G51" s="53"/>
      <c r="H51" s="26">
        <f>COUNTIF(C51:F51,"1")</f>
        <v>0</v>
      </c>
      <c r="I51" s="38">
        <f>COUNTIF(C51:F51,"2")</f>
        <v>0</v>
      </c>
      <c r="J51" s="38">
        <f>COUNTIF(C51:F51,"3")</f>
        <v>0</v>
      </c>
      <c r="K51" s="38">
        <f>COUNTIF(C51:F51,"4")</f>
        <v>0</v>
      </c>
      <c r="L51" s="38">
        <f>COUNTIF(C51:F51,"5")</f>
        <v>0</v>
      </c>
      <c r="M51" s="38">
        <f>COUNTIF(C51:F51,"6")</f>
        <v>0</v>
      </c>
      <c r="N51" s="38">
        <f>COUNTIF(C51:F51,"7")</f>
        <v>0</v>
      </c>
      <c r="O51" s="38">
        <f>COUNTIF(C51:F51,"8")</f>
        <v>0</v>
      </c>
      <c r="P51" s="38">
        <f>COUNTIF(C51:F51,"9")</f>
        <v>0</v>
      </c>
      <c r="Q51" s="38">
        <f>COUNTIF(C51:F51,"10")</f>
        <v>0</v>
      </c>
      <c r="R51" s="38">
        <f>COUNTIF(C51:F51,"11")</f>
        <v>0</v>
      </c>
      <c r="S51" s="38">
        <f>COUNTIF(C51:F51,"12")</f>
        <v>0</v>
      </c>
      <c r="T51" s="38">
        <f>COUNTIF(C51:F51,"13")</f>
        <v>0</v>
      </c>
      <c r="U51" s="38">
        <f>COUNTIF(C51:F51,"14")</f>
        <v>0</v>
      </c>
      <c r="V51" s="38">
        <f>COUNTIF(C51:F51,"15")</f>
        <v>0</v>
      </c>
      <c r="W51" s="38">
        <f>COUNTIF(C51:F51,"16")</f>
        <v>0</v>
      </c>
      <c r="X51" s="38">
        <f>COUNTIF(C51:F51,"17")</f>
        <v>0</v>
      </c>
      <c r="Y51" s="38">
        <f>COUNTIF(C51:F51,"18")</f>
        <v>0</v>
      </c>
      <c r="Z51" s="38">
        <f>COUNTIF(C51:F51,"19")</f>
        <v>0</v>
      </c>
      <c r="AA51" s="38">
        <f>COUNTIF(C51:F51,"20")</f>
        <v>0</v>
      </c>
      <c r="AB51" s="38">
        <f>COUNTIF(C51:F51,"21")</f>
        <v>0</v>
      </c>
      <c r="AC51" s="38">
        <f>COUNTIF(C51:F51,"22")</f>
        <v>0</v>
      </c>
      <c r="AD51" s="38">
        <f>COUNTIF(C51:F51,"23")</f>
        <v>0</v>
      </c>
      <c r="AE51" s="38">
        <f>COUNTIF(C51:F51,"24")</f>
        <v>0</v>
      </c>
      <c r="AF51" s="38">
        <f>COUNTIF(C51:F51,"25")</f>
        <v>1</v>
      </c>
      <c r="AG51" s="38">
        <f>COUNTIF(C51:F51,"26")</f>
        <v>0</v>
      </c>
      <c r="AH51" s="38">
        <f>COUNTIF(C51:F51,"27")</f>
        <v>0</v>
      </c>
      <c r="AI51" s="38">
        <f>COUNTIF(C51:F51,"28")</f>
        <v>0</v>
      </c>
      <c r="AJ51" s="38">
        <f>COUNTIF(C51:F51,"29")</f>
        <v>0</v>
      </c>
      <c r="AK51" s="38">
        <f>COUNTIF(C51:F51,"30")</f>
        <v>0</v>
      </c>
      <c r="AL51" s="38">
        <f>COUNTIF(C51:F51,"31")</f>
        <v>0</v>
      </c>
      <c r="AM51" s="38">
        <f>COUNTIF(C51:F51,"32")</f>
        <v>0</v>
      </c>
      <c r="AN51" s="38">
        <f>COUNTIF(C51:F51,"33")</f>
        <v>0</v>
      </c>
      <c r="AO51" s="38">
        <f>COUNTIF(C51:F51,"34")</f>
        <v>0</v>
      </c>
      <c r="AP51" s="38">
        <f>COUNTIF(C51:F51,"35")</f>
        <v>0</v>
      </c>
      <c r="AQ51" s="38">
        <f>COUNTIF(C51:F51,"36")</f>
        <v>0</v>
      </c>
      <c r="AR51" s="27"/>
      <c r="AS51" s="26">
        <f>PRODUCT(H51,H$3)</f>
        <v>0</v>
      </c>
      <c r="AT51" s="26">
        <f>PRODUCT(I51,I$3)</f>
        <v>0</v>
      </c>
      <c r="AU51" s="26">
        <f>PRODUCT(J51,J$3)</f>
        <v>0</v>
      </c>
      <c r="AV51" s="26">
        <f>PRODUCT(K51,K$3)</f>
        <v>0</v>
      </c>
      <c r="AW51" s="26">
        <f>PRODUCT(L51,L$3)</f>
        <v>0</v>
      </c>
      <c r="AX51" s="26">
        <f>PRODUCT(M51,M$3)</f>
        <v>0</v>
      </c>
      <c r="AY51" s="26">
        <f>PRODUCT(N51,N$3)</f>
        <v>0</v>
      </c>
      <c r="AZ51" s="26">
        <f>PRODUCT(O51,O$3)</f>
        <v>0</v>
      </c>
      <c r="BA51" s="26">
        <f>PRODUCT(P51,P$3)</f>
        <v>0</v>
      </c>
      <c r="BB51" s="26">
        <f>PRODUCT(Q51,Q$3)</f>
        <v>0</v>
      </c>
      <c r="BC51" s="26">
        <f>PRODUCT(R51,R$3)</f>
        <v>0</v>
      </c>
      <c r="BD51" s="26">
        <f>PRODUCT(S51,S$3)</f>
        <v>0</v>
      </c>
      <c r="BE51" s="26">
        <f>PRODUCT(T51,T$3)</f>
        <v>0</v>
      </c>
      <c r="BF51" s="26">
        <f>PRODUCT(U51,U$3)</f>
        <v>0</v>
      </c>
      <c r="BG51" s="26">
        <f>PRODUCT(V51,V$3)</f>
        <v>0</v>
      </c>
      <c r="BH51" s="26">
        <f>PRODUCT(W51,W$3)</f>
        <v>0</v>
      </c>
      <c r="BI51" s="26">
        <f>PRODUCT(X51,X$3)</f>
        <v>0</v>
      </c>
      <c r="BJ51" s="26">
        <f>PRODUCT(Y51,Y$3)</f>
        <v>0</v>
      </c>
      <c r="BK51" s="26">
        <f>PRODUCT(Z51,Z$3)</f>
        <v>0</v>
      </c>
      <c r="BL51" s="26">
        <f>PRODUCT(AA51,AA$3)</f>
        <v>0</v>
      </c>
      <c r="BM51" s="26">
        <f>PRODUCT(AB51,AB$3)</f>
        <v>0</v>
      </c>
      <c r="BN51" s="26">
        <f>PRODUCT(AC51,AC$3)</f>
        <v>0</v>
      </c>
      <c r="BO51" s="26">
        <f>PRODUCT(AD51,AD$3)</f>
        <v>0</v>
      </c>
      <c r="BP51" s="26">
        <f>PRODUCT(AE51,AE$3)</f>
        <v>0</v>
      </c>
      <c r="BQ51" s="26">
        <f>PRODUCT(AF51,AF$3)</f>
        <v>27</v>
      </c>
      <c r="BR51" s="26">
        <f>PRODUCT(AG51,AG$3)</f>
        <v>0</v>
      </c>
      <c r="BS51" s="26">
        <f>PRODUCT(AH51,AH$3)</f>
        <v>0</v>
      </c>
      <c r="BT51" s="26">
        <f>PRODUCT(AI51,AI$3)</f>
        <v>0</v>
      </c>
      <c r="BU51" s="26">
        <f>PRODUCT(AJ51,AJ$3)</f>
        <v>0</v>
      </c>
      <c r="BV51" s="26">
        <f>PRODUCT(AK51,AK$3)</f>
        <v>0</v>
      </c>
      <c r="BW51" s="26">
        <f>PRODUCT(AL51,AL$3)</f>
        <v>0</v>
      </c>
      <c r="BX51" s="26">
        <f>PRODUCT(AM51,AM$3)</f>
        <v>0</v>
      </c>
      <c r="BY51" s="26">
        <f>PRODUCT(AN51,AN$3)</f>
        <v>0</v>
      </c>
      <c r="BZ51" s="26">
        <f>PRODUCT(AO51,AO$3)</f>
        <v>0</v>
      </c>
      <c r="CA51" s="26">
        <f>PRODUCT(AP51,AP$3)</f>
        <v>0</v>
      </c>
      <c r="CB51" s="26">
        <f>PRODUCT(AQ51,AQ$3)</f>
        <v>0</v>
      </c>
      <c r="CC51" s="39"/>
      <c r="CD51" s="48">
        <f>SUM(AS51:CB51)</f>
        <v>27</v>
      </c>
      <c r="CE51" s="40">
        <f>COUNT(C51:F51)</f>
        <v>1</v>
      </c>
      <c r="CF51" s="39"/>
      <c r="CI51" s="3"/>
    </row>
    <row r="52" spans="1:87" ht="12.75">
      <c r="A52" s="46">
        <v>49</v>
      </c>
      <c r="B52" s="99" t="s">
        <v>136</v>
      </c>
      <c r="C52" s="98"/>
      <c r="D52" s="93"/>
      <c r="E52" s="93">
        <v>24</v>
      </c>
      <c r="F52" s="93"/>
      <c r="G52" s="53"/>
      <c r="H52" s="26">
        <f>COUNTIF(C52:F52,"1")</f>
        <v>0</v>
      </c>
      <c r="I52" s="38">
        <f>COUNTIF(C52:F52,"2")</f>
        <v>0</v>
      </c>
      <c r="J52" s="38">
        <f>COUNTIF(C52:F52,"3")</f>
        <v>0</v>
      </c>
      <c r="K52" s="38">
        <f>COUNTIF(C52:F52,"4")</f>
        <v>0</v>
      </c>
      <c r="L52" s="38">
        <f>COUNTIF(C52:F52,"5")</f>
        <v>0</v>
      </c>
      <c r="M52" s="38">
        <f>COUNTIF(C52:F52,"6")</f>
        <v>0</v>
      </c>
      <c r="N52" s="38">
        <f>COUNTIF(C52:F52,"7")</f>
        <v>0</v>
      </c>
      <c r="O52" s="38">
        <f>COUNTIF(C52:F52,"8")</f>
        <v>0</v>
      </c>
      <c r="P52" s="38">
        <f>COUNTIF(C52:F52,"9")</f>
        <v>0</v>
      </c>
      <c r="Q52" s="38">
        <f>COUNTIF(C52:F52,"10")</f>
        <v>0</v>
      </c>
      <c r="R52" s="38">
        <f>COUNTIF(C52:F52,"11")</f>
        <v>0</v>
      </c>
      <c r="S52" s="38">
        <f>COUNTIF(C52:F52,"12")</f>
        <v>0</v>
      </c>
      <c r="T52" s="38">
        <f>COUNTIF(C52:F52,"13")</f>
        <v>0</v>
      </c>
      <c r="U52" s="38">
        <f>COUNTIF(C52:F52,"14")</f>
        <v>0</v>
      </c>
      <c r="V52" s="38">
        <f>COUNTIF(C52:F52,"15")</f>
        <v>0</v>
      </c>
      <c r="W52" s="38">
        <f>COUNTIF(C52:F52,"16")</f>
        <v>0</v>
      </c>
      <c r="X52" s="38">
        <f>COUNTIF(C52:F52,"17")</f>
        <v>0</v>
      </c>
      <c r="Y52" s="38">
        <f>COUNTIF(C52:F52,"18")</f>
        <v>0</v>
      </c>
      <c r="Z52" s="38">
        <f>COUNTIF(C52:F52,"19")</f>
        <v>0</v>
      </c>
      <c r="AA52" s="38">
        <f>COUNTIF(C52:F52,"20")</f>
        <v>0</v>
      </c>
      <c r="AB52" s="38">
        <f>COUNTIF(C52:F52,"21")</f>
        <v>0</v>
      </c>
      <c r="AC52" s="38">
        <f>COUNTIF(C52:F52,"22")</f>
        <v>0</v>
      </c>
      <c r="AD52" s="38">
        <f>COUNTIF(C52:F52,"23")</f>
        <v>0</v>
      </c>
      <c r="AE52" s="38">
        <f>COUNTIF(C52:F52,"24")</f>
        <v>1</v>
      </c>
      <c r="AF52" s="38">
        <f>COUNTIF(C52:F52,"25")</f>
        <v>0</v>
      </c>
      <c r="AG52" s="38">
        <f>COUNTIF(C52:F52,"26")</f>
        <v>0</v>
      </c>
      <c r="AH52" s="38">
        <f>COUNTIF(C52:F52,"27")</f>
        <v>0</v>
      </c>
      <c r="AI52" s="38">
        <f>COUNTIF(C52:F52,"28")</f>
        <v>0</v>
      </c>
      <c r="AJ52" s="38">
        <f>COUNTIF(C52:F52,"29")</f>
        <v>0</v>
      </c>
      <c r="AK52" s="38">
        <f>COUNTIF(C52:F52,"30")</f>
        <v>0</v>
      </c>
      <c r="AL52" s="38">
        <f>COUNTIF(C52:F52,"31")</f>
        <v>0</v>
      </c>
      <c r="AM52" s="38">
        <f>COUNTIF(C52:F52,"32")</f>
        <v>0</v>
      </c>
      <c r="AN52" s="38">
        <f>COUNTIF(C52:F52,"33")</f>
        <v>0</v>
      </c>
      <c r="AO52" s="38">
        <f>COUNTIF(C52:F52,"34")</f>
        <v>0</v>
      </c>
      <c r="AP52" s="38">
        <f>COUNTIF(C52:F52,"35")</f>
        <v>0</v>
      </c>
      <c r="AQ52" s="38">
        <f>COUNTIF(C52:F52,"36")</f>
        <v>0</v>
      </c>
      <c r="AR52" s="27"/>
      <c r="AS52" s="26">
        <f>PRODUCT(H52,H$3)</f>
        <v>0</v>
      </c>
      <c r="AT52" s="26">
        <f>PRODUCT(I52,I$3)</f>
        <v>0</v>
      </c>
      <c r="AU52" s="26">
        <f>PRODUCT(J52,J$3)</f>
        <v>0</v>
      </c>
      <c r="AV52" s="26">
        <f>PRODUCT(K52,K$3)</f>
        <v>0</v>
      </c>
      <c r="AW52" s="26">
        <f>PRODUCT(L52,L$3)</f>
        <v>0</v>
      </c>
      <c r="AX52" s="26">
        <f>PRODUCT(M52,M$3)</f>
        <v>0</v>
      </c>
      <c r="AY52" s="26">
        <f>PRODUCT(N52,N$3)</f>
        <v>0</v>
      </c>
      <c r="AZ52" s="26">
        <f>PRODUCT(O52,O$3)</f>
        <v>0</v>
      </c>
      <c r="BA52" s="26">
        <f>PRODUCT(P52,P$3)</f>
        <v>0</v>
      </c>
      <c r="BB52" s="26">
        <f>PRODUCT(Q52,Q$3)</f>
        <v>0</v>
      </c>
      <c r="BC52" s="26">
        <f>PRODUCT(R52,R$3)</f>
        <v>0</v>
      </c>
      <c r="BD52" s="26">
        <f>PRODUCT(S52,S$3)</f>
        <v>0</v>
      </c>
      <c r="BE52" s="26">
        <f>PRODUCT(T52,T$3)</f>
        <v>0</v>
      </c>
      <c r="BF52" s="26">
        <f>PRODUCT(U52,U$3)</f>
        <v>0</v>
      </c>
      <c r="BG52" s="26">
        <f>PRODUCT(V52,V$3)</f>
        <v>0</v>
      </c>
      <c r="BH52" s="26">
        <f>PRODUCT(W52,W$3)</f>
        <v>0</v>
      </c>
      <c r="BI52" s="26">
        <f>PRODUCT(X52,X$3)</f>
        <v>0</v>
      </c>
      <c r="BJ52" s="26">
        <f>PRODUCT(Y52,Y$3)</f>
        <v>0</v>
      </c>
      <c r="BK52" s="26">
        <f>PRODUCT(Z52,Z$3)</f>
        <v>0</v>
      </c>
      <c r="BL52" s="26">
        <f>PRODUCT(AA52,AA$3)</f>
        <v>0</v>
      </c>
      <c r="BM52" s="26">
        <f>PRODUCT(AB52,AB$3)</f>
        <v>0</v>
      </c>
      <c r="BN52" s="26">
        <f>PRODUCT(AC52,AC$3)</f>
        <v>0</v>
      </c>
      <c r="BO52" s="26">
        <f>PRODUCT(AD52,AD$3)</f>
        <v>0</v>
      </c>
      <c r="BP52" s="26">
        <f>PRODUCT(AE52,AE$3)</f>
        <v>29</v>
      </c>
      <c r="BQ52" s="26">
        <f>PRODUCT(AF52,AF$3)</f>
        <v>0</v>
      </c>
      <c r="BR52" s="26">
        <f>PRODUCT(AG52,AG$3)</f>
        <v>0</v>
      </c>
      <c r="BS52" s="26">
        <f>PRODUCT(AH52,AH$3)</f>
        <v>0</v>
      </c>
      <c r="BT52" s="26">
        <f>PRODUCT(AI52,AI$3)</f>
        <v>0</v>
      </c>
      <c r="BU52" s="26">
        <f>PRODUCT(AJ52,AJ$3)</f>
        <v>0</v>
      </c>
      <c r="BV52" s="26">
        <f>PRODUCT(AK52,AK$3)</f>
        <v>0</v>
      </c>
      <c r="BW52" s="26">
        <f>PRODUCT(AL52,AL$3)</f>
        <v>0</v>
      </c>
      <c r="BX52" s="26">
        <f>PRODUCT(AM52,AM$3)</f>
        <v>0</v>
      </c>
      <c r="BY52" s="26">
        <f>PRODUCT(AN52,AN$3)</f>
        <v>0</v>
      </c>
      <c r="BZ52" s="26">
        <f>PRODUCT(AO52,AO$3)</f>
        <v>0</v>
      </c>
      <c r="CA52" s="26">
        <f>PRODUCT(AP52,AP$3)</f>
        <v>0</v>
      </c>
      <c r="CB52" s="26">
        <f>PRODUCT(AQ52,AQ$3)</f>
        <v>0</v>
      </c>
      <c r="CC52" s="39"/>
      <c r="CD52" s="48">
        <f>SUM(AS52:CB52)</f>
        <v>29</v>
      </c>
      <c r="CE52" s="40">
        <f>COUNT(C52:F52)</f>
        <v>1</v>
      </c>
      <c r="CF52" s="39"/>
      <c r="CI52" s="3"/>
    </row>
    <row r="53" spans="1:84" ht="12.75">
      <c r="A53" s="46">
        <v>50</v>
      </c>
      <c r="B53" s="117" t="s">
        <v>137</v>
      </c>
      <c r="C53" s="93"/>
      <c r="D53" s="93"/>
      <c r="E53" s="93"/>
      <c r="F53" s="93">
        <v>21</v>
      </c>
      <c r="G53" s="53"/>
      <c r="H53" s="26">
        <f>COUNTIF(C53:F53,"1")</f>
        <v>0</v>
      </c>
      <c r="I53" s="38">
        <f>COUNTIF(C53:F53,"2")</f>
        <v>0</v>
      </c>
      <c r="J53" s="38">
        <f>COUNTIF(C53:F53,"3")</f>
        <v>0</v>
      </c>
      <c r="K53" s="38">
        <f>COUNTIF(C53:F53,"4")</f>
        <v>0</v>
      </c>
      <c r="L53" s="38">
        <f>COUNTIF(C53:F53,"5")</f>
        <v>0</v>
      </c>
      <c r="M53" s="38">
        <f>COUNTIF(C53:F53,"6")</f>
        <v>0</v>
      </c>
      <c r="N53" s="38">
        <f>COUNTIF(C53:F53,"7")</f>
        <v>0</v>
      </c>
      <c r="O53" s="38">
        <f>COUNTIF(C53:F53,"8")</f>
        <v>0</v>
      </c>
      <c r="P53" s="38">
        <f>COUNTIF(C53:F53,"9")</f>
        <v>0</v>
      </c>
      <c r="Q53" s="38">
        <f>COUNTIF(C53:F53,"10")</f>
        <v>0</v>
      </c>
      <c r="R53" s="38">
        <f>COUNTIF(C53:F53,"11")</f>
        <v>0</v>
      </c>
      <c r="S53" s="38">
        <f>COUNTIF(C53:F53,"12")</f>
        <v>0</v>
      </c>
      <c r="T53" s="38">
        <f>COUNTIF(C53:F53,"13")</f>
        <v>0</v>
      </c>
      <c r="U53" s="38">
        <f>COUNTIF(C53:F53,"14")</f>
        <v>0</v>
      </c>
      <c r="V53" s="38">
        <f>COUNTIF(C53:F53,"15")</f>
        <v>0</v>
      </c>
      <c r="W53" s="38">
        <f>COUNTIF(C53:F53,"16")</f>
        <v>0</v>
      </c>
      <c r="X53" s="38">
        <f>COUNTIF(C53:F53,"17")</f>
        <v>0</v>
      </c>
      <c r="Y53" s="38">
        <f>COUNTIF(C53:F53,"18")</f>
        <v>0</v>
      </c>
      <c r="Z53" s="38">
        <f>COUNTIF(C53:F53,"19")</f>
        <v>0</v>
      </c>
      <c r="AA53" s="38">
        <f>COUNTIF(C53:F53,"20")</f>
        <v>0</v>
      </c>
      <c r="AB53" s="38">
        <f>COUNTIF(C53:F53,"21")</f>
        <v>1</v>
      </c>
      <c r="AC53" s="38">
        <f>COUNTIF(C53:F53,"22")</f>
        <v>0</v>
      </c>
      <c r="AD53" s="38">
        <f>COUNTIF(C53:F53,"23")</f>
        <v>0</v>
      </c>
      <c r="AE53" s="38">
        <f>COUNTIF(C53:F53,"24")</f>
        <v>0</v>
      </c>
      <c r="AF53" s="38">
        <f>COUNTIF(C53:F53,"25")</f>
        <v>0</v>
      </c>
      <c r="AG53" s="38">
        <f>COUNTIF(C53:F53,"26")</f>
        <v>0</v>
      </c>
      <c r="AH53" s="38">
        <f>COUNTIF(C53:F53,"27")</f>
        <v>0</v>
      </c>
      <c r="AI53" s="38">
        <f>COUNTIF(C53:F53,"28")</f>
        <v>0</v>
      </c>
      <c r="AJ53" s="38">
        <f>COUNTIF(C53:F53,"29")</f>
        <v>0</v>
      </c>
      <c r="AK53" s="38">
        <f>COUNTIF(C53:F53,"30")</f>
        <v>0</v>
      </c>
      <c r="AL53" s="38">
        <f>COUNTIF(C53:F53,"31")</f>
        <v>0</v>
      </c>
      <c r="AM53" s="38">
        <f>COUNTIF(C53:F53,"32")</f>
        <v>0</v>
      </c>
      <c r="AN53" s="38">
        <f>COUNTIF(C53:F53,"33")</f>
        <v>0</v>
      </c>
      <c r="AO53" s="38">
        <f>COUNTIF(C53:F53,"34")</f>
        <v>0</v>
      </c>
      <c r="AP53" s="38">
        <f>COUNTIF(C53:F53,"35")</f>
        <v>0</v>
      </c>
      <c r="AQ53" s="38">
        <f>COUNTIF(C53:F53,"36")</f>
        <v>0</v>
      </c>
      <c r="AR53" s="27"/>
      <c r="AS53" s="26">
        <f>PRODUCT(H53,H$3)</f>
        <v>0</v>
      </c>
      <c r="AT53" s="26">
        <f>PRODUCT(I53,I$3)</f>
        <v>0</v>
      </c>
      <c r="AU53" s="26">
        <f>PRODUCT(J53,J$3)</f>
        <v>0</v>
      </c>
      <c r="AV53" s="26">
        <f>PRODUCT(K53,K$3)</f>
        <v>0</v>
      </c>
      <c r="AW53" s="26">
        <f>PRODUCT(L53,L$3)</f>
        <v>0</v>
      </c>
      <c r="AX53" s="26">
        <f>PRODUCT(M53,M$3)</f>
        <v>0</v>
      </c>
      <c r="AY53" s="26">
        <f>PRODUCT(N53,N$3)</f>
        <v>0</v>
      </c>
      <c r="AZ53" s="26">
        <f>PRODUCT(O53,O$3)</f>
        <v>0</v>
      </c>
      <c r="BA53" s="26">
        <f>PRODUCT(P53,P$3)</f>
        <v>0</v>
      </c>
      <c r="BB53" s="26">
        <f>PRODUCT(Q53,Q$3)</f>
        <v>0</v>
      </c>
      <c r="BC53" s="26">
        <f>PRODUCT(R53,R$3)</f>
        <v>0</v>
      </c>
      <c r="BD53" s="26">
        <f>PRODUCT(S53,S$3)</f>
        <v>0</v>
      </c>
      <c r="BE53" s="26">
        <f>PRODUCT(T53,T$3)</f>
        <v>0</v>
      </c>
      <c r="BF53" s="26">
        <f>PRODUCT(U53,U$3)</f>
        <v>0</v>
      </c>
      <c r="BG53" s="26">
        <f>PRODUCT(V53,V$3)</f>
        <v>0</v>
      </c>
      <c r="BH53" s="26">
        <f>PRODUCT(W53,W$3)</f>
        <v>0</v>
      </c>
      <c r="BI53" s="26">
        <f>PRODUCT(X53,X$3)</f>
        <v>0</v>
      </c>
      <c r="BJ53" s="26">
        <f>PRODUCT(Y53,Y$3)</f>
        <v>0</v>
      </c>
      <c r="BK53" s="26">
        <f>PRODUCT(Z53,Z$3)</f>
        <v>0</v>
      </c>
      <c r="BL53" s="26">
        <f>PRODUCT(AA53,AA$3)</f>
        <v>0</v>
      </c>
      <c r="BM53" s="26">
        <f>PRODUCT(AB53,AB$3)</f>
        <v>35</v>
      </c>
      <c r="BN53" s="26">
        <f>PRODUCT(AC53,AC$3)</f>
        <v>0</v>
      </c>
      <c r="BO53" s="26">
        <f>PRODUCT(AD53,AD$3)</f>
        <v>0</v>
      </c>
      <c r="BP53" s="26">
        <f>PRODUCT(AE53,AE$3)</f>
        <v>0</v>
      </c>
      <c r="BQ53" s="26">
        <f>PRODUCT(AF53,AF$3)</f>
        <v>0</v>
      </c>
      <c r="BR53" s="26">
        <f>PRODUCT(AG53,AG$3)</f>
        <v>0</v>
      </c>
      <c r="BS53" s="26">
        <f>PRODUCT(AH53,AH$3)</f>
        <v>0</v>
      </c>
      <c r="BT53" s="26">
        <f>PRODUCT(AI53,AI$3)</f>
        <v>0</v>
      </c>
      <c r="BU53" s="26">
        <f>PRODUCT(AJ53,AJ$3)</f>
        <v>0</v>
      </c>
      <c r="BV53" s="26">
        <f>PRODUCT(AK53,AK$3)</f>
        <v>0</v>
      </c>
      <c r="BW53" s="26">
        <f>PRODUCT(AL53,AL$3)</f>
        <v>0</v>
      </c>
      <c r="BX53" s="26">
        <f>PRODUCT(AM53,AM$3)</f>
        <v>0</v>
      </c>
      <c r="BY53" s="26">
        <f>PRODUCT(AN53,AN$3)</f>
        <v>0</v>
      </c>
      <c r="BZ53" s="26">
        <f>PRODUCT(AO53,AO$3)</f>
        <v>0</v>
      </c>
      <c r="CA53" s="26">
        <f>PRODUCT(AP53,AP$3)</f>
        <v>0</v>
      </c>
      <c r="CB53" s="26">
        <f>PRODUCT(AQ53,AQ$3)</f>
        <v>0</v>
      </c>
      <c r="CC53" s="39"/>
      <c r="CD53" s="48">
        <f>SUM(AS53:CB53)</f>
        <v>35</v>
      </c>
      <c r="CE53" s="40">
        <f>COUNT(C53:F53)</f>
        <v>1</v>
      </c>
      <c r="CF53" s="39"/>
    </row>
  </sheetData>
  <sheetProtection/>
  <mergeCells count="2">
    <mergeCell ref="CD2:CE2"/>
    <mergeCell ref="B1:B3"/>
  </mergeCells>
  <printOptions/>
  <pageMargins left="0.75" right="0.75" top="1" bottom="1" header="0.492125985" footer="0.49212598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50"/>
  </sheetPr>
  <dimension ref="A1:F29"/>
  <sheetViews>
    <sheetView showGridLines="0" workbookViewId="0" topLeftCell="A1">
      <selection activeCell="B30" sqref="B30"/>
    </sheetView>
  </sheetViews>
  <sheetFormatPr defaultColWidth="9.140625" defaultRowHeight="12.75"/>
  <cols>
    <col min="1" max="4" width="25.7109375" style="0" customWidth="1"/>
  </cols>
  <sheetData>
    <row r="1" spans="1:4" ht="15.75" thickBot="1">
      <c r="A1" s="114" t="s">
        <v>74</v>
      </c>
      <c r="B1" s="115"/>
      <c r="C1" s="115"/>
      <c r="D1" s="116"/>
    </row>
    <row r="2" spans="1:4" ht="31.5" customHeight="1" thickBot="1">
      <c r="A2" s="65" t="s">
        <v>38</v>
      </c>
      <c r="B2" s="65" t="s">
        <v>71</v>
      </c>
      <c r="C2" s="65" t="s">
        <v>73</v>
      </c>
      <c r="D2" s="65" t="s">
        <v>72</v>
      </c>
    </row>
    <row r="3" spans="1:6" ht="12" customHeight="1">
      <c r="A3" s="70" t="s">
        <v>46</v>
      </c>
      <c r="B3" s="70" t="s">
        <v>51</v>
      </c>
      <c r="C3" s="70" t="s">
        <v>45</v>
      </c>
      <c r="D3" s="71" t="s">
        <v>44</v>
      </c>
      <c r="F3" s="66"/>
    </row>
    <row r="4" spans="1:6" ht="12" customHeight="1">
      <c r="A4" s="68" t="s">
        <v>49</v>
      </c>
      <c r="B4" s="69" t="s">
        <v>52</v>
      </c>
      <c r="C4" s="69" t="s">
        <v>48</v>
      </c>
      <c r="D4" s="68" t="s">
        <v>47</v>
      </c>
      <c r="F4" s="67"/>
    </row>
    <row r="5" spans="1:6" ht="12" customHeight="1">
      <c r="A5" s="68" t="s">
        <v>50</v>
      </c>
      <c r="B5" s="68" t="s">
        <v>54</v>
      </c>
      <c r="C5" s="69" t="s">
        <v>53</v>
      </c>
      <c r="D5" s="72" t="s">
        <v>75</v>
      </c>
      <c r="F5" s="67"/>
    </row>
    <row r="6" spans="1:6" ht="12" customHeight="1">
      <c r="A6" s="68" t="s">
        <v>55</v>
      </c>
      <c r="B6" s="68" t="s">
        <v>56</v>
      </c>
      <c r="C6" s="68" t="s">
        <v>58</v>
      </c>
      <c r="D6" s="72" t="s">
        <v>76</v>
      </c>
      <c r="F6" s="67"/>
    </row>
    <row r="7" spans="1:6" ht="12" customHeight="1">
      <c r="A7" s="68" t="s">
        <v>57</v>
      </c>
      <c r="B7" s="68" t="s">
        <v>60</v>
      </c>
      <c r="C7" s="68" t="s">
        <v>68</v>
      </c>
      <c r="D7" s="68" t="s">
        <v>79</v>
      </c>
      <c r="F7" s="66"/>
    </row>
    <row r="8" spans="1:6" ht="12" customHeight="1">
      <c r="A8" s="68" t="s">
        <v>59</v>
      </c>
      <c r="B8" s="68" t="s">
        <v>66</v>
      </c>
      <c r="C8" s="68" t="s">
        <v>69</v>
      </c>
      <c r="D8" s="72" t="s">
        <v>81</v>
      </c>
      <c r="F8" s="67"/>
    </row>
    <row r="9" spans="1:6" ht="12" customHeight="1">
      <c r="A9" s="68" t="s">
        <v>61</v>
      </c>
      <c r="B9" s="68" t="s">
        <v>67</v>
      </c>
      <c r="C9" s="68" t="s">
        <v>78</v>
      </c>
      <c r="D9" s="73"/>
      <c r="F9" s="67"/>
    </row>
    <row r="10" spans="1:6" ht="12" customHeight="1">
      <c r="A10" s="68" t="s">
        <v>62</v>
      </c>
      <c r="B10" s="72" t="s">
        <v>82</v>
      </c>
      <c r="C10" s="72" t="s">
        <v>80</v>
      </c>
      <c r="D10" s="73"/>
      <c r="F10" s="67"/>
    </row>
    <row r="11" spans="1:6" ht="12" customHeight="1">
      <c r="A11" s="68" t="s">
        <v>63</v>
      </c>
      <c r="B11" s="72" t="s">
        <v>77</v>
      </c>
      <c r="C11" s="72" t="s">
        <v>83</v>
      </c>
      <c r="D11" s="73"/>
      <c r="F11" s="66"/>
    </row>
    <row r="12" spans="1:6" ht="12" customHeight="1">
      <c r="A12" s="68" t="s">
        <v>64</v>
      </c>
      <c r="B12" s="73"/>
      <c r="C12" s="73"/>
      <c r="D12" s="73"/>
      <c r="F12" s="66"/>
    </row>
    <row r="13" spans="1:6" ht="12" customHeight="1">
      <c r="A13" s="68" t="s">
        <v>65</v>
      </c>
      <c r="B13" s="73"/>
      <c r="C13" s="73"/>
      <c r="D13" s="73"/>
      <c r="F13" s="67"/>
    </row>
    <row r="14" spans="1:6" ht="12" customHeight="1">
      <c r="A14" s="73"/>
      <c r="B14" s="73"/>
      <c r="C14" s="73"/>
      <c r="D14" s="73"/>
      <c r="F14" s="67"/>
    </row>
    <row r="15" spans="1:6" ht="12" customHeight="1">
      <c r="A15" s="73"/>
      <c r="B15" s="73"/>
      <c r="C15" s="73"/>
      <c r="D15" s="73"/>
      <c r="F15" s="67"/>
    </row>
    <row r="16" spans="1:6" ht="12" customHeight="1">
      <c r="A16" s="73"/>
      <c r="B16" s="73"/>
      <c r="C16" s="73"/>
      <c r="D16" s="73"/>
      <c r="F16" s="67"/>
    </row>
    <row r="17" spans="1:6" ht="12" customHeight="1">
      <c r="A17" s="73"/>
      <c r="B17" s="73"/>
      <c r="C17" s="73"/>
      <c r="D17" s="73"/>
      <c r="F17" s="67"/>
    </row>
    <row r="18" ht="12.75">
      <c r="F18" s="67"/>
    </row>
    <row r="19" ht="12.75">
      <c r="F19" s="67"/>
    </row>
    <row r="20" ht="12.75">
      <c r="F20" s="67"/>
    </row>
    <row r="21" ht="12.75">
      <c r="F21" s="67"/>
    </row>
    <row r="22" ht="12.75">
      <c r="F22" s="67"/>
    </row>
    <row r="23" ht="12.75">
      <c r="F23" s="67"/>
    </row>
    <row r="24" ht="12.75">
      <c r="F24" s="67"/>
    </row>
    <row r="25" ht="12.75">
      <c r="F25" s="67"/>
    </row>
    <row r="26" ht="12.75">
      <c r="F26" s="67"/>
    </row>
    <row r="27" ht="12.75">
      <c r="F27" s="67"/>
    </row>
    <row r="28" ht="12.75">
      <c r="F28" s="67"/>
    </row>
    <row r="29" ht="12.75">
      <c r="F29" s="67"/>
    </row>
  </sheetData>
  <mergeCells count="1">
    <mergeCell ref="A1:D1"/>
  </mergeCells>
  <printOptions/>
  <pageMargins left="0.75" right="0.75" top="1" bottom="1" header="0.492125985" footer="0.49212598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</dc:title>
  <dc:subject>Liga do Interior</dc:subject>
  <dc:creator>Ricardo Nardy</dc:creator>
  <cp:keywords/>
  <dc:description/>
  <cp:lastModifiedBy>ricardo</cp:lastModifiedBy>
  <cp:lastPrinted>2010-09-11T19:35:12Z</cp:lastPrinted>
  <dcterms:created xsi:type="dcterms:W3CDTF">2006-10-31T21:37:26Z</dcterms:created>
  <dcterms:modified xsi:type="dcterms:W3CDTF">2010-10-09T13:04:11Z</dcterms:modified>
  <cp:category/>
  <cp:version/>
  <cp:contentType/>
  <cp:contentStatus/>
</cp:coreProperties>
</file>